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22845" windowHeight="9360" tabRatio="848" activeTab="11"/>
  </bookViews>
  <sheets>
    <sheet name="Overall" sheetId="1" r:id="rId1"/>
    <sheet name="TC-5" sheetId="9" r:id="rId2"/>
    <sheet name="TC-5.5" sheetId="2" r:id="rId3"/>
    <sheet name="TC-6" sheetId="3" r:id="rId4"/>
    <sheet name="TC-7" sheetId="4" r:id="rId5"/>
    <sheet name="TC-8" sheetId="5" r:id="rId6"/>
    <sheet name="TC-9" sheetId="6" r:id="rId7"/>
    <sheet name="TC-10" sheetId="7" r:id="rId8"/>
    <sheet name="TC-11" sheetId="8" r:id="rId9"/>
    <sheet name="TC-12" sheetId="10" r:id="rId10"/>
    <sheet name="TC-13" sheetId="11" r:id="rId11"/>
    <sheet name="readme" sheetId="12" r:id="rId12"/>
  </sheets>
  <calcPr calcId="145621"/>
</workbook>
</file>

<file path=xl/calcChain.xml><?xml version="1.0" encoding="utf-8"?>
<calcChain xmlns="http://schemas.openxmlformats.org/spreadsheetml/2006/main">
  <c r="F58" i="1" l="1"/>
  <c r="F57" i="1"/>
  <c r="F56" i="1"/>
  <c r="D55" i="1"/>
  <c r="D43" i="1"/>
  <c r="F27" i="11" l="1"/>
  <c r="F26" i="11"/>
  <c r="F25" i="11"/>
  <c r="F24" i="11"/>
  <c r="F23" i="11"/>
  <c r="F22" i="11"/>
  <c r="F21" i="11"/>
  <c r="F26" i="8"/>
  <c r="F25" i="8"/>
  <c r="F24" i="8"/>
  <c r="F23" i="8"/>
  <c r="F22" i="8"/>
  <c r="F23" i="7"/>
  <c r="F27" i="7"/>
  <c r="F26" i="7"/>
  <c r="F25" i="7"/>
  <c r="F24" i="7"/>
  <c r="F35" i="6"/>
  <c r="F34" i="6"/>
  <c r="F33" i="6"/>
  <c r="F32" i="6"/>
  <c r="F31" i="6"/>
  <c r="F30" i="6"/>
  <c r="F29" i="6"/>
  <c r="F28" i="6"/>
  <c r="F27" i="6"/>
  <c r="F26" i="6"/>
  <c r="F25" i="6"/>
  <c r="F24" i="6"/>
  <c r="F34" i="9"/>
  <c r="F30" i="9"/>
  <c r="F29" i="9"/>
  <c r="F28" i="9"/>
  <c r="F27" i="9"/>
  <c r="F26" i="9"/>
  <c r="F21" i="9"/>
  <c r="F25" i="9"/>
  <c r="F36" i="5"/>
  <c r="F32" i="5"/>
  <c r="F31" i="5"/>
  <c r="F30" i="5"/>
  <c r="F29" i="5"/>
  <c r="F28" i="5"/>
  <c r="F27" i="5"/>
  <c r="F26" i="5"/>
  <c r="F25" i="5"/>
  <c r="F24" i="5"/>
  <c r="F30" i="4" l="1"/>
  <c r="F29" i="4"/>
  <c r="F28" i="4"/>
  <c r="F27" i="4"/>
  <c r="F26" i="4"/>
  <c r="F32" i="3"/>
  <c r="F31" i="3"/>
  <c r="F30" i="3"/>
  <c r="F29" i="3"/>
  <c r="F28" i="3"/>
  <c r="F27" i="3"/>
  <c r="F26" i="3"/>
  <c r="F35" i="2"/>
  <c r="F34" i="2"/>
  <c r="F33" i="2"/>
  <c r="F32" i="2"/>
  <c r="F31" i="2"/>
  <c r="F30" i="2"/>
  <c r="D8" i="1" l="1"/>
  <c r="F11" i="1" s="1"/>
  <c r="F12" i="1" l="1"/>
  <c r="D12" i="1" s="1"/>
  <c r="F13" i="1" s="1"/>
  <c r="F66" i="1"/>
  <c r="D66" i="1" s="1"/>
  <c r="F9" i="3"/>
  <c r="D9" i="3" s="1"/>
  <c r="F10" i="3" s="1"/>
  <c r="F9" i="1"/>
  <c r="F9" i="9" s="1"/>
  <c r="F10" i="1"/>
  <c r="F9" i="2" s="1"/>
  <c r="D9" i="2" s="1"/>
  <c r="F10" i="2" s="1"/>
  <c r="F39" i="2" s="1"/>
  <c r="D16" i="2" s="1"/>
  <c r="F18" i="2" s="1"/>
  <c r="D10" i="2" l="1"/>
  <c r="F11" i="2" s="1"/>
  <c r="D10" i="3"/>
  <c r="F11" i="3" s="1"/>
  <c r="F18" i="3"/>
  <c r="D16" i="3" s="1"/>
  <c r="D9" i="9"/>
  <c r="F10" i="9" s="1"/>
  <c r="F18" i="9"/>
  <c r="F67" i="1"/>
  <c r="F68" i="1"/>
  <c r="F14" i="1"/>
  <c r="F9" i="4"/>
  <c r="D9" i="4" s="1"/>
  <c r="F10" i="4" s="1"/>
  <c r="F35" i="3" l="1"/>
  <c r="F34" i="3"/>
  <c r="F33" i="3"/>
  <c r="F25" i="3"/>
  <c r="F36" i="3"/>
  <c r="F19" i="3"/>
  <c r="F20" i="3"/>
  <c r="F23" i="3"/>
  <c r="F24" i="3"/>
  <c r="F21" i="3"/>
  <c r="F22" i="3"/>
  <c r="F18" i="4"/>
  <c r="D16" i="4" s="1"/>
  <c r="D10" i="4"/>
  <c r="F11" i="4" s="1"/>
  <c r="D14" i="1"/>
  <c r="F71" i="1"/>
  <c r="D71" i="1" s="1"/>
  <c r="D16" i="9"/>
  <c r="D10" i="9"/>
  <c r="F11" i="9" s="1"/>
  <c r="F37" i="2"/>
  <c r="F20" i="2"/>
  <c r="F24" i="2"/>
  <c r="F28" i="2"/>
  <c r="F36" i="2"/>
  <c r="F21" i="2"/>
  <c r="F29" i="2"/>
  <c r="F22" i="2"/>
  <c r="F26" i="2"/>
  <c r="F38" i="2"/>
  <c r="F27" i="2"/>
  <c r="F19" i="2"/>
  <c r="F23" i="2"/>
  <c r="F25" i="2"/>
  <c r="F73" i="1" l="1"/>
  <c r="F72" i="1"/>
  <c r="F17" i="1"/>
  <c r="F15" i="1"/>
  <c r="F76" i="1" s="1"/>
  <c r="D76" i="1" s="1"/>
  <c r="F16" i="1"/>
  <c r="F9" i="5" s="1"/>
  <c r="F18" i="1"/>
  <c r="F9" i="6" s="1"/>
  <c r="F19" i="1"/>
  <c r="F9" i="7" s="1"/>
  <c r="F20" i="1"/>
  <c r="F21" i="1" s="1"/>
  <c r="D21" i="1" s="1"/>
  <c r="F36" i="4"/>
  <c r="F32" i="4"/>
  <c r="F35" i="4"/>
  <c r="F38" i="4"/>
  <c r="F34" i="4"/>
  <c r="F37" i="4"/>
  <c r="F33" i="4"/>
  <c r="F39" i="4"/>
  <c r="F31" i="4"/>
  <c r="F25" i="4"/>
  <c r="F23" i="4"/>
  <c r="F21" i="4"/>
  <c r="F19" i="4"/>
  <c r="F20" i="4"/>
  <c r="F22" i="4"/>
  <c r="F24" i="4"/>
  <c r="F36" i="9"/>
  <c r="F31" i="9"/>
  <c r="F39" i="9"/>
  <c r="F41" i="9" s="1"/>
  <c r="F35" i="9"/>
  <c r="F24" i="9"/>
  <c r="F38" i="9"/>
  <c r="F33" i="9"/>
  <c r="F37" i="9"/>
  <c r="F32" i="9"/>
  <c r="F19" i="9"/>
  <c r="F22" i="9"/>
  <c r="F20" i="9"/>
  <c r="F23" i="9"/>
  <c r="F77" i="1" l="1"/>
  <c r="F78" i="1"/>
  <c r="F18" i="7"/>
  <c r="D16" i="7" s="1"/>
  <c r="D9" i="7"/>
  <c r="F10" i="7" s="1"/>
  <c r="D10" i="7" s="1"/>
  <c r="F11" i="7" s="1"/>
  <c r="F80" i="1"/>
  <c r="D80" i="1" s="1"/>
  <c r="D51" i="1"/>
  <c r="F27" i="1"/>
  <c r="F25" i="1"/>
  <c r="F9" i="10" s="1"/>
  <c r="F26" i="1"/>
  <c r="F24" i="1"/>
  <c r="D47" i="1" s="1"/>
  <c r="F22" i="1"/>
  <c r="F23" i="1"/>
  <c r="F9" i="8" s="1"/>
  <c r="D9" i="6"/>
  <c r="F10" i="6" s="1"/>
  <c r="F18" i="6"/>
  <c r="F18" i="5"/>
  <c r="D16" i="5" s="1"/>
  <c r="D9" i="5"/>
  <c r="F10" i="5" s="1"/>
  <c r="D10" i="5" s="1"/>
  <c r="F11" i="5" s="1"/>
  <c r="F18" i="8" l="1"/>
  <c r="D16" i="8" s="1"/>
  <c r="D9" i="8"/>
  <c r="F10" i="8" s="1"/>
  <c r="D10" i="8" s="1"/>
  <c r="F11" i="8" s="1"/>
  <c r="F18" i="10"/>
  <c r="D16" i="10" s="1"/>
  <c r="D9" i="10"/>
  <c r="F10" i="10" s="1"/>
  <c r="D10" i="10" s="1"/>
  <c r="F11" i="10" s="1"/>
  <c r="F23" i="5"/>
  <c r="F41" i="5"/>
  <c r="F40" i="5"/>
  <c r="F21" i="5"/>
  <c r="F33" i="5"/>
  <c r="F34" i="5"/>
  <c r="F19" i="5"/>
  <c r="F35" i="5"/>
  <c r="F20" i="5"/>
  <c r="F37" i="5"/>
  <c r="F22" i="5"/>
  <c r="F38" i="5"/>
  <c r="F39" i="5"/>
  <c r="F28" i="1"/>
  <c r="D28" i="1" s="1"/>
  <c r="F29" i="1" s="1"/>
  <c r="F30" i="1" s="1"/>
  <c r="D30" i="1" s="1"/>
  <c r="F31" i="1" s="1"/>
  <c r="F32" i="1" s="1"/>
  <c r="D32" i="1" s="1"/>
  <c r="F33" i="1" s="1"/>
  <c r="F34" i="1" s="1"/>
  <c r="F9" i="11"/>
  <c r="F33" i="7"/>
  <c r="F31" i="7"/>
  <c r="F19" i="7"/>
  <c r="F28" i="7"/>
  <c r="F22" i="7"/>
  <c r="F32" i="7"/>
  <c r="F21" i="7"/>
  <c r="F30" i="7"/>
  <c r="F29" i="7"/>
  <c r="F20" i="7"/>
  <c r="F48" i="1"/>
  <c r="F49" i="1"/>
  <c r="F52" i="1"/>
  <c r="F53" i="1"/>
  <c r="D16" i="6"/>
  <c r="D10" i="6"/>
  <c r="F11" i="6" s="1"/>
  <c r="F44" i="1"/>
  <c r="F45" i="1"/>
  <c r="F82" i="1"/>
  <c r="F90" i="1"/>
  <c r="F86" i="1"/>
  <c r="F89" i="1"/>
  <c r="F93" i="1"/>
  <c r="F96" i="1" s="1"/>
  <c r="F88" i="1"/>
  <c r="F84" i="1"/>
  <c r="F91" i="1"/>
  <c r="F87" i="1"/>
  <c r="F94" i="1"/>
  <c r="F97" i="1" s="1"/>
  <c r="F85" i="1"/>
  <c r="F81" i="1"/>
  <c r="F35" i="7" l="1"/>
  <c r="F36" i="7"/>
  <c r="F18" i="11"/>
  <c r="D16" i="11" s="1"/>
  <c r="D9" i="11"/>
  <c r="F10" i="11" s="1"/>
  <c r="D10" i="11" s="1"/>
  <c r="F11" i="11" s="1"/>
  <c r="F30" i="10"/>
  <c r="F26" i="10"/>
  <c r="F22" i="10"/>
  <c r="F29" i="10"/>
  <c r="F25" i="10"/>
  <c r="F21" i="10"/>
  <c r="F39" i="10"/>
  <c r="F32" i="10"/>
  <c r="F28" i="10"/>
  <c r="F24" i="10"/>
  <c r="F20" i="10"/>
  <c r="F38" i="10"/>
  <c r="F31" i="10"/>
  <c r="F27" i="10"/>
  <c r="F23" i="10"/>
  <c r="F19" i="10"/>
  <c r="F41" i="6"/>
  <c r="F40" i="6"/>
  <c r="F38" i="6"/>
  <c r="F20" i="6"/>
  <c r="F23" i="6"/>
  <c r="F39" i="6"/>
  <c r="F37" i="6"/>
  <c r="F19" i="6"/>
  <c r="F21" i="6"/>
  <c r="F36" i="6"/>
  <c r="F22" i="6"/>
  <c r="D34" i="1"/>
  <c r="F35" i="1" s="1"/>
  <c r="F62" i="1"/>
  <c r="D62" i="1" s="1"/>
  <c r="F43" i="5"/>
  <c r="F44" i="5"/>
  <c r="F29" i="8"/>
  <c r="F20" i="8"/>
  <c r="F28" i="8"/>
  <c r="F31" i="8"/>
  <c r="F27" i="8"/>
  <c r="F30" i="8"/>
  <c r="F21" i="8"/>
  <c r="F19" i="8"/>
  <c r="F35" i="10" l="1"/>
  <c r="F34" i="10"/>
  <c r="F33" i="8"/>
  <c r="F34" i="8"/>
  <c r="F31" i="11"/>
  <c r="F20" i="11"/>
  <c r="F30" i="11"/>
  <c r="F29" i="11"/>
  <c r="F32" i="11"/>
  <c r="F28" i="11"/>
  <c r="F19" i="11"/>
  <c r="F64" i="1"/>
  <c r="F63" i="1"/>
  <c r="F44" i="6"/>
  <c r="F43" i="6"/>
  <c r="F35" i="11" l="1"/>
  <c r="F34" i="11"/>
</calcChain>
</file>

<file path=xl/sharedStrings.xml><?xml version="1.0" encoding="utf-8"?>
<sst xmlns="http://schemas.openxmlformats.org/spreadsheetml/2006/main" count="624" uniqueCount="242">
  <si>
    <t>Elev</t>
  </si>
  <si>
    <t>TC-5 REP</t>
  </si>
  <si>
    <t>TC-5 LEP</t>
  </si>
  <si>
    <t>TP TC-6 REP</t>
  </si>
  <si>
    <t>TP TC-7 REP</t>
  </si>
  <si>
    <t>TC-8 REP</t>
  </si>
  <si>
    <t>TC-8 LEP</t>
  </si>
  <si>
    <t>TC-9 REP</t>
  </si>
  <si>
    <t>TC-9 LEP</t>
  </si>
  <si>
    <t>TC-10 LEP</t>
  </si>
  <si>
    <t>TP TC-10 REP</t>
  </si>
  <si>
    <t>HI</t>
  </si>
  <si>
    <t>TC-11 REP</t>
  </si>
  <si>
    <t>TC-11 LEP</t>
  </si>
  <si>
    <t>TC-12 REP</t>
  </si>
  <si>
    <t>TC-12 LEP</t>
  </si>
  <si>
    <t>TC-13 REP</t>
  </si>
  <si>
    <t>TP TC-8 REP</t>
  </si>
  <si>
    <t>TP TC-5 REP</t>
  </si>
  <si>
    <t>TP TC-13 LEP</t>
  </si>
  <si>
    <t xml:space="preserve">Delta = </t>
  </si>
  <si>
    <t>okay</t>
  </si>
  <si>
    <t>Golder U/S REP</t>
  </si>
  <si>
    <t>BS (+)</t>
  </si>
  <si>
    <t>FS (-)</t>
  </si>
  <si>
    <t>Gage Reading at 11:20 am  9/23/12  =  1.40'</t>
  </si>
  <si>
    <t>Water Surface Elevations</t>
  </si>
  <si>
    <t>REW</t>
  </si>
  <si>
    <t>LEW</t>
  </si>
  <si>
    <t xml:space="preserve">  At 2:00 pm 9/23/13</t>
  </si>
  <si>
    <t xml:space="preserve">  n = 0.04 - 0.045</t>
  </si>
  <si>
    <t xml:space="preserve">  At 2:10 pm 9/23/13</t>
  </si>
  <si>
    <t xml:space="preserve">REW </t>
  </si>
  <si>
    <t xml:space="preserve">  At 2:30 pm 9/23/13</t>
  </si>
  <si>
    <t xml:space="preserve">  n = 0.035 in channel, OB &gt; 0.10</t>
  </si>
  <si>
    <t>WSE @ Main Side Channel</t>
  </si>
  <si>
    <t xml:space="preserve">  At 2:45 pm 9/23/13</t>
  </si>
  <si>
    <t>Bed is gravel and cobble, xsxec is 30' u/s of confluence with larger side channel</t>
  </si>
  <si>
    <t>NOTE:  Golder also has X-section on Large Side Channel</t>
  </si>
  <si>
    <t>TC-11 (right side channel)</t>
  </si>
  <si>
    <t>Channel is still essentially dry except for a trickle *much less than 1 cfs) of GW inflow.  Water is clear and substrate is fairly clean.  Gravel and cobble - D50 ~ 22 - 32 mm, Dmax ~ 90 = 100 mm except for occassional large boulder from adjacent terrace on right.</t>
  </si>
  <si>
    <t>TC-T4A REP</t>
  </si>
  <si>
    <t xml:space="preserve">  At 3:25 pm 9/23/13</t>
  </si>
  <si>
    <t>TC-6 REP</t>
  </si>
  <si>
    <t>TC-7 REP</t>
  </si>
  <si>
    <t xml:space="preserve"> Top of riffle/control for u/s pool</t>
  </si>
  <si>
    <t xml:space="preserve">  At 3:45 pm 9/23/13</t>
  </si>
  <si>
    <t xml:space="preserve">  At 3:40 pm 9/23/13</t>
  </si>
  <si>
    <t xml:space="preserve">  At 3:30 pm 9/23/13</t>
  </si>
  <si>
    <t>Run</t>
  </si>
  <si>
    <t>Pool</t>
  </si>
  <si>
    <t>TC-11</t>
  </si>
  <si>
    <t>TC-10 REW</t>
  </si>
  <si>
    <t>TC-10 LEW</t>
  </si>
  <si>
    <t>TC-11 REW</t>
  </si>
  <si>
    <t>TC-11 LEW</t>
  </si>
  <si>
    <t>TC-12 REW</t>
  </si>
  <si>
    <t>TC-12 LEW</t>
  </si>
  <si>
    <t>TC-13 REW</t>
  </si>
  <si>
    <t>TC-13 LEW</t>
  </si>
  <si>
    <t>TC-10 REP B&amp;C</t>
  </si>
  <si>
    <t>TC-10 LEP B&amp;C</t>
  </si>
  <si>
    <t xml:space="preserve">  At 3:50 pm 9/23/13</t>
  </si>
  <si>
    <t xml:space="preserve">  At 3:52 pm 9/23/13</t>
  </si>
  <si>
    <t xml:space="preserve">  At 3:55 pm 9/23/13</t>
  </si>
  <si>
    <t xml:space="preserve">  At 3:57 pm 9/23/13</t>
  </si>
  <si>
    <t xml:space="preserve">  At 3:59 pm 9/23/13</t>
  </si>
  <si>
    <t xml:space="preserve">  At 4:00 pm 9/23/13</t>
  </si>
  <si>
    <t>Staff gage at 1.40'</t>
  </si>
  <si>
    <t>LEP B&amp;C</t>
  </si>
  <si>
    <t>GB, grasses shrubs</t>
  </si>
  <si>
    <t>POS, grs</t>
  </si>
  <si>
    <t>Toe, grs</t>
  </si>
  <si>
    <t>grs</t>
  </si>
  <si>
    <t>wils, grs</t>
  </si>
  <si>
    <t>high point, grs, wills, shrubs</t>
  </si>
  <si>
    <t>pt on FP, grs, shrubs</t>
  </si>
  <si>
    <t>g, c, grs</t>
  </si>
  <si>
    <t>end g, c, sand, wills</t>
  </si>
  <si>
    <t>sand grs, wills</t>
  </si>
  <si>
    <t>g / c / b</t>
  </si>
  <si>
    <t>REW, toe bank</t>
  </si>
  <si>
    <t>TOB</t>
  </si>
  <si>
    <t>REP B&amp;C</t>
  </si>
  <si>
    <t>Elevation</t>
  </si>
  <si>
    <t>TC-5.5</t>
  </si>
  <si>
    <t>Station</t>
  </si>
  <si>
    <t>Rod</t>
  </si>
  <si>
    <t>TC-5.5 LEP B&amp;C</t>
  </si>
  <si>
    <t>TC 5.5 REP B&amp;C</t>
  </si>
  <si>
    <t xml:space="preserve">Elev </t>
  </si>
  <si>
    <t>WTF, MP, BT</t>
  </si>
  <si>
    <t>Point</t>
  </si>
  <si>
    <t>River / Tributary</t>
  </si>
  <si>
    <t>Cross Section</t>
  </si>
  <si>
    <t>Date / Time</t>
  </si>
  <si>
    <t>Field Book #</t>
  </si>
  <si>
    <t>Trappers Creek</t>
  </si>
  <si>
    <t>NA</t>
  </si>
  <si>
    <t>Waypoints</t>
  </si>
  <si>
    <t>GPS-2</t>
  </si>
  <si>
    <t>Crew</t>
  </si>
  <si>
    <t>Est Q (cfs)</t>
  </si>
  <si>
    <t>Length</t>
  </si>
  <si>
    <t>100'</t>
  </si>
  <si>
    <t xml:space="preserve"> 80 cfs (same as 9.21.13)</t>
  </si>
  <si>
    <t>TC-6</t>
  </si>
  <si>
    <t>GPS-3</t>
  </si>
  <si>
    <t>WTF, RET, CS</t>
  </si>
  <si>
    <t>(See TC-12)</t>
  </si>
  <si>
    <t>112'</t>
  </si>
  <si>
    <t>POS</t>
  </si>
  <si>
    <t>Top of terrace</t>
  </si>
  <si>
    <t>grs, wills, ferns</t>
  </si>
  <si>
    <t>FP high point, wills, grs</t>
  </si>
  <si>
    <t>FP, grs</t>
  </si>
  <si>
    <t>Top of Bank</t>
  </si>
  <si>
    <t>LEP B&amp;C Top of bench</t>
  </si>
  <si>
    <t>g</t>
  </si>
  <si>
    <t>gc</t>
  </si>
  <si>
    <t>gc, LWD</t>
  </si>
  <si>
    <t>GC</t>
  </si>
  <si>
    <t>B along bank</t>
  </si>
  <si>
    <t>REW, canopy</t>
  </si>
  <si>
    <t>pt on terrace</t>
  </si>
  <si>
    <t>TC-7</t>
  </si>
  <si>
    <t xml:space="preserve"> 80 cfs</t>
  </si>
  <si>
    <t>(see TC-12)</t>
  </si>
  <si>
    <t>147'</t>
  </si>
  <si>
    <t>LEP B&amp;C, shrubs, grs, ferns</t>
  </si>
  <si>
    <t>Toe of Bank, grs</t>
  </si>
  <si>
    <t>LEW, grs, sand dep</t>
  </si>
  <si>
    <t>REW, grs, alders</t>
  </si>
  <si>
    <t>grs, alders, top lower bank</t>
  </si>
  <si>
    <t xml:space="preserve">grs, alders </t>
  </si>
  <si>
    <t>ferns</t>
  </si>
  <si>
    <t>ferns, devils club</t>
  </si>
  <si>
    <t>st G</t>
  </si>
  <si>
    <t>G</t>
  </si>
  <si>
    <t>grade break</t>
  </si>
  <si>
    <t>grade break, grs</t>
  </si>
  <si>
    <t>top of terrace</t>
  </si>
  <si>
    <t>TC-8</t>
  </si>
  <si>
    <t>103'</t>
  </si>
  <si>
    <t>high spot</t>
  </si>
  <si>
    <t>top of bank</t>
  </si>
  <si>
    <t>S</t>
  </si>
  <si>
    <t>C</t>
  </si>
  <si>
    <t>G, C</t>
  </si>
  <si>
    <t>G, C, B</t>
  </si>
  <si>
    <t>top of island</t>
  </si>
  <si>
    <t>G, B</t>
  </si>
  <si>
    <t>Top of bank</t>
  </si>
  <si>
    <t>grs, devils club, ferns</t>
  </si>
  <si>
    <t>TC-5</t>
  </si>
  <si>
    <t xml:space="preserve"> 80 cfs </t>
  </si>
  <si>
    <t>LEP B&amp;C, top terrace, devils club, shrubs</t>
  </si>
  <si>
    <t>point on slope</t>
  </si>
  <si>
    <t>LEW, backwater</t>
  </si>
  <si>
    <t>REW, backwater</t>
  </si>
  <si>
    <t>grs, sandbar</t>
  </si>
  <si>
    <t>LEW, st G</t>
  </si>
  <si>
    <t xml:space="preserve">REW  </t>
  </si>
  <si>
    <t>point on small sandbar</t>
  </si>
  <si>
    <t>LEW (small side channel, connected @ us/ end, effective flow)</t>
  </si>
  <si>
    <t>sand, 2' B</t>
  </si>
  <si>
    <t>REW, grs</t>
  </si>
  <si>
    <t>toe of terrace</t>
  </si>
  <si>
    <t>point on terrace</t>
  </si>
  <si>
    <t>TC-9</t>
  </si>
  <si>
    <t>LEP B&amp;C, grs shrubs</t>
  </si>
  <si>
    <t>Toe of bank</t>
  </si>
  <si>
    <t>sand deposit, grs</t>
  </si>
  <si>
    <t xml:space="preserve">G </t>
  </si>
  <si>
    <t xml:space="preserve">S </t>
  </si>
  <si>
    <t>top of bank, grs</t>
  </si>
  <si>
    <t>TC-10</t>
  </si>
  <si>
    <t>9/21/2013  12:30</t>
  </si>
  <si>
    <t>LEP B&amp;C, fireweed, grs</t>
  </si>
  <si>
    <t>Top of bank, fireweed, grs</t>
  </si>
  <si>
    <t>Toe of bank, G, C</t>
  </si>
  <si>
    <t>Teo</t>
  </si>
  <si>
    <t>grs, grade break</t>
  </si>
  <si>
    <t>st fireweed, rosehip</t>
  </si>
  <si>
    <t>REP B&amp;C fireweed, shrubs</t>
  </si>
  <si>
    <t>9/21/13  12:00 noon</t>
  </si>
  <si>
    <t>LEP B&amp;C, gnd, grs, shrubs</t>
  </si>
  <si>
    <t>top of bank, grs, shrubs</t>
  </si>
  <si>
    <t>point on bank, grs, shrubs</t>
  </si>
  <si>
    <t>toe of bank, G</t>
  </si>
  <si>
    <t>grs, fireweed</t>
  </si>
  <si>
    <t>fireweed, grade break</t>
  </si>
  <si>
    <t>REP B&amp;C, fireweed</t>
  </si>
  <si>
    <t>TC-12</t>
  </si>
  <si>
    <t>9/21/13  11:00</t>
  </si>
  <si>
    <t>@ 11:45, staff gage = 1.48</t>
  </si>
  <si>
    <t>65'</t>
  </si>
  <si>
    <t>Q est</t>
  </si>
  <si>
    <t xml:space="preserve">  T = 35'</t>
  </si>
  <si>
    <t xml:space="preserve">  Y = 0.8'</t>
  </si>
  <si>
    <t xml:space="preserve">  A = 28 ft</t>
  </si>
  <si>
    <t xml:space="preserve">  V = 3 fps</t>
  </si>
  <si>
    <t xml:space="preserve">  Q est = 84 cfs, use 80 cfs</t>
  </si>
  <si>
    <t>top of bank, shrubs, grs</t>
  </si>
  <si>
    <t>point on bank, shrubs, grs</t>
  </si>
  <si>
    <t>toe of bank</t>
  </si>
  <si>
    <t>pt on bar, grs</t>
  </si>
  <si>
    <t>pt on bar, grs, st fireweed</t>
  </si>
  <si>
    <t>grade break, fireweed</t>
  </si>
  <si>
    <t>R2 discharge section from same HI</t>
  </si>
  <si>
    <t>REP 2"x2" wooden hub, 27349</t>
  </si>
  <si>
    <t>LEP 2" x 2"  wooden hub, 27348</t>
  </si>
  <si>
    <t>Depth</t>
  </si>
  <si>
    <t>WSEL</t>
  </si>
  <si>
    <t>TC-13</t>
  </si>
  <si>
    <t>9/21/13  16:20</t>
  </si>
  <si>
    <t>60'</t>
  </si>
  <si>
    <t>fireweed, devils club</t>
  </si>
  <si>
    <t>TC-T13 REP (Golder Xsec)</t>
  </si>
  <si>
    <t>From GeoVera Survey</t>
  </si>
  <si>
    <t>TC-T12 REP (Golder Xsec)</t>
  </si>
  <si>
    <t xml:space="preserve"> </t>
  </si>
  <si>
    <t>This data is reduced from Bill Fullerton's field book for Trappers Creek.</t>
  </si>
  <si>
    <t>The survey was conducted on 9/23/2013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</si>
  <si>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</si>
  <si>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</si>
  <si>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</si>
  <si>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</si>
  <si>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</si>
  <si>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</si>
  <si>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</si>
  <si>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</si>
  <si>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</si>
  <si>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</si>
  <si>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</si>
  <si>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</si>
  <si>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</si>
  <si>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</si>
  <si>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</si>
  <si>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</si>
  <si>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Trappers Creek. </t>
  </si>
  <si>
    <t xml:space="preserve">The Tab "Overall" summarizes collected surveyed information on Trappers Creek.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</si>
</sst>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2" fontId="0" fillId="0" borderId="6" xfId="0" applyNumberForma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2" fontId="0" fillId="0" borderId="0" xfId="0" applyNumberFormat="1" applyBorder="1"/>
    <xf numFmtId="164" fontId="0" fillId="0" borderId="1" xfId="0" applyNumberFormat="1" applyBorder="1"/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/>
    <xf numFmtId="0" fontId="0" fillId="0" borderId="6" xfId="0" applyBorder="1" applyAlignment="1">
      <alignment wrapText="1"/>
    </xf>
    <xf numFmtId="0" fontId="0" fillId="0" borderId="6" xfId="0" applyFill="1" applyBorder="1"/>
    <xf numFmtId="0" fontId="0" fillId="0" borderId="9" xfId="0" applyFill="1" applyBorder="1"/>
    <xf numFmtId="14" fontId="0" fillId="0" borderId="0" xfId="0" quotePrefix="1" applyNumberFormat="1" applyAlignment="1">
      <alignment horizontal="right" vertical="center"/>
    </xf>
    <xf numFmtId="164" fontId="0" fillId="0" borderId="0" xfId="0" applyNumberFormat="1" applyBorder="1"/>
    <xf numFmtId="2" fontId="0" fillId="0" borderId="0" xfId="0" applyNumberFormat="1" applyFill="1" applyBorder="1"/>
    <xf numFmtId="164" fontId="0" fillId="0" borderId="8" xfId="0" applyNumberFormat="1" applyBorder="1"/>
    <xf numFmtId="0" fontId="0" fillId="0" borderId="0" xfId="0" quotePrefix="1" applyAlignment="1">
      <alignment horizontal="right"/>
    </xf>
    <xf numFmtId="0" fontId="0" fillId="0" borderId="0" xfId="0" quotePrefix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workbookViewId="0">
      <selection activeCell="M8" sqref="M8"/>
    </sheetView>
  </sheetViews>
  <sheetFormatPr defaultRowHeight="15" x14ac:dyDescent="0.25"/>
  <cols>
    <col min="2" max="2" width="25.140625" bestFit="1" customWidth="1"/>
  </cols>
  <sheetData>
    <row r="2" spans="1:6" ht="14.45" x14ac:dyDescent="0.3">
      <c r="A2" t="s">
        <v>222</v>
      </c>
    </row>
    <row r="3" spans="1:6" ht="14.45" x14ac:dyDescent="0.3">
      <c r="A3" t="s">
        <v>223</v>
      </c>
    </row>
    <row r="7" spans="1:6" ht="14.45" x14ac:dyDescent="0.3">
      <c r="C7" s="2" t="s">
        <v>23</v>
      </c>
      <c r="D7" s="2" t="s">
        <v>11</v>
      </c>
      <c r="E7" s="2" t="s">
        <v>24</v>
      </c>
      <c r="F7" s="2" t="s">
        <v>0</v>
      </c>
    </row>
    <row r="8" spans="1:6" ht="14.45" x14ac:dyDescent="0.3">
      <c r="B8" t="s">
        <v>22</v>
      </c>
      <c r="C8" s="1">
        <v>4.43</v>
      </c>
      <c r="D8" s="1">
        <f>+F8+C8</f>
        <v>315.80500000000001</v>
      </c>
      <c r="E8" s="1"/>
      <c r="F8" s="1">
        <v>311.375</v>
      </c>
    </row>
    <row r="9" spans="1:6" ht="14.45" x14ac:dyDescent="0.3">
      <c r="B9" t="s">
        <v>2</v>
      </c>
      <c r="C9" s="1"/>
      <c r="D9" s="1"/>
      <c r="E9" s="1">
        <v>5.89</v>
      </c>
      <c r="F9" s="1">
        <f>+D8-E9</f>
        <v>309.91500000000002</v>
      </c>
    </row>
    <row r="10" spans="1:6" ht="14.45" x14ac:dyDescent="0.3">
      <c r="B10" t="s">
        <v>1</v>
      </c>
      <c r="C10" s="1"/>
      <c r="D10" s="1"/>
      <c r="E10" s="1">
        <v>6.53</v>
      </c>
      <c r="F10" s="1">
        <f>+D8-E10</f>
        <v>309.27500000000003</v>
      </c>
    </row>
    <row r="11" spans="1:6" ht="14.45" x14ac:dyDescent="0.3">
      <c r="B11" t="s">
        <v>3</v>
      </c>
      <c r="C11" s="1"/>
      <c r="D11" s="1"/>
      <c r="E11" s="1">
        <v>7.02</v>
      </c>
      <c r="F11" s="1">
        <f>+D8-E11</f>
        <v>308.78500000000003</v>
      </c>
    </row>
    <row r="12" spans="1:6" ht="14.45" x14ac:dyDescent="0.3">
      <c r="B12" t="s">
        <v>3</v>
      </c>
      <c r="C12" s="1">
        <v>7.82</v>
      </c>
      <c r="D12" s="1">
        <f>+F12+C12</f>
        <v>316.60500000000002</v>
      </c>
      <c r="E12" s="1"/>
      <c r="F12" s="1">
        <f>+F11</f>
        <v>308.78500000000003</v>
      </c>
    </row>
    <row r="13" spans="1:6" ht="14.45" x14ac:dyDescent="0.3">
      <c r="B13" t="s">
        <v>4</v>
      </c>
      <c r="C13" s="1"/>
      <c r="D13" s="1"/>
      <c r="E13" s="1">
        <v>8.1</v>
      </c>
      <c r="F13" s="1">
        <f>+D12-E13</f>
        <v>308.505</v>
      </c>
    </row>
    <row r="14" spans="1:6" ht="14.45" x14ac:dyDescent="0.3">
      <c r="B14" t="s">
        <v>4</v>
      </c>
      <c r="C14" s="1">
        <v>7.47</v>
      </c>
      <c r="D14" s="1">
        <f>+F14+C14</f>
        <v>315.97500000000002</v>
      </c>
      <c r="E14" s="1"/>
      <c r="F14" s="1">
        <f>+F13</f>
        <v>308.505</v>
      </c>
    </row>
    <row r="15" spans="1:6" ht="14.45" x14ac:dyDescent="0.3">
      <c r="B15" t="s">
        <v>5</v>
      </c>
      <c r="C15" s="1"/>
      <c r="D15" s="1"/>
      <c r="E15" s="1">
        <v>5.22</v>
      </c>
      <c r="F15" s="1">
        <f>+D$14-E15</f>
        <v>310.755</v>
      </c>
    </row>
    <row r="16" spans="1:6" ht="14.45" x14ac:dyDescent="0.3">
      <c r="B16" t="s">
        <v>6</v>
      </c>
      <c r="C16" s="1"/>
      <c r="D16" s="1"/>
      <c r="E16" s="1">
        <v>6.51</v>
      </c>
      <c r="F16" s="1">
        <f t="shared" ref="F16:F20" si="0">+D$14-E16</f>
        <v>309.46500000000003</v>
      </c>
    </row>
    <row r="17" spans="2:6" ht="14.45" x14ac:dyDescent="0.3">
      <c r="B17" t="s">
        <v>7</v>
      </c>
      <c r="C17" s="1"/>
      <c r="D17" s="1"/>
      <c r="E17" s="1">
        <v>5.82</v>
      </c>
      <c r="F17" s="1">
        <f t="shared" si="0"/>
        <v>310.15500000000003</v>
      </c>
    </row>
    <row r="18" spans="2:6" ht="14.45" x14ac:dyDescent="0.3">
      <c r="B18" t="s">
        <v>8</v>
      </c>
      <c r="C18" s="1"/>
      <c r="D18" s="1"/>
      <c r="E18" s="1">
        <v>6.9</v>
      </c>
      <c r="F18" s="1">
        <f t="shared" si="0"/>
        <v>309.07500000000005</v>
      </c>
    </row>
    <row r="19" spans="2:6" ht="14.45" x14ac:dyDescent="0.3">
      <c r="B19" t="s">
        <v>9</v>
      </c>
      <c r="C19" s="1"/>
      <c r="D19" s="1"/>
      <c r="E19" s="1">
        <v>4.99</v>
      </c>
      <c r="F19" s="1">
        <f t="shared" si="0"/>
        <v>310.98500000000001</v>
      </c>
    </row>
    <row r="20" spans="2:6" ht="14.45" x14ac:dyDescent="0.3">
      <c r="B20" t="s">
        <v>10</v>
      </c>
      <c r="C20" s="1"/>
      <c r="D20" s="1"/>
      <c r="E20" s="1">
        <v>7.16</v>
      </c>
      <c r="F20" s="1">
        <f t="shared" si="0"/>
        <v>308.815</v>
      </c>
    </row>
    <row r="21" spans="2:6" ht="14.45" x14ac:dyDescent="0.3">
      <c r="B21" t="s">
        <v>10</v>
      </c>
      <c r="C21" s="1">
        <v>6.15</v>
      </c>
      <c r="D21" s="1">
        <f>+F21+C21</f>
        <v>314.96499999999997</v>
      </c>
      <c r="E21" s="1"/>
      <c r="F21" s="1">
        <f>+F20</f>
        <v>308.815</v>
      </c>
    </row>
    <row r="22" spans="2:6" ht="14.45" x14ac:dyDescent="0.3">
      <c r="B22" t="s">
        <v>12</v>
      </c>
      <c r="C22" s="1"/>
      <c r="D22" s="1"/>
      <c r="E22" s="1">
        <v>7.3</v>
      </c>
      <c r="F22" s="1">
        <f>+D$21-E22</f>
        <v>307.66499999999996</v>
      </c>
    </row>
    <row r="23" spans="2:6" ht="14.45" x14ac:dyDescent="0.3">
      <c r="B23" t="s">
        <v>13</v>
      </c>
      <c r="C23" s="1"/>
      <c r="D23" s="1"/>
      <c r="E23" s="1">
        <v>3.4</v>
      </c>
      <c r="F23" s="1">
        <f t="shared" ref="F23:F27" si="1">+D$21-E23</f>
        <v>311.565</v>
      </c>
    </row>
    <row r="24" spans="2:6" ht="14.45" x14ac:dyDescent="0.3">
      <c r="B24" t="s">
        <v>14</v>
      </c>
      <c r="C24" s="1"/>
      <c r="D24" s="1"/>
      <c r="E24" s="1">
        <v>6.51</v>
      </c>
      <c r="F24" s="1">
        <f t="shared" si="1"/>
        <v>308.45499999999998</v>
      </c>
    </row>
    <row r="25" spans="2:6" ht="14.45" x14ac:dyDescent="0.3">
      <c r="B25" t="s">
        <v>15</v>
      </c>
      <c r="C25" s="1"/>
      <c r="D25" s="1"/>
      <c r="E25" s="1">
        <v>1.86</v>
      </c>
      <c r="F25" s="1">
        <f t="shared" si="1"/>
        <v>313.10499999999996</v>
      </c>
    </row>
    <row r="26" spans="2:6" ht="14.45" x14ac:dyDescent="0.3">
      <c r="B26" t="s">
        <v>16</v>
      </c>
      <c r="C26" s="1"/>
      <c r="D26" s="1"/>
      <c r="E26" s="1">
        <v>6.15</v>
      </c>
      <c r="F26" s="1">
        <f t="shared" si="1"/>
        <v>308.815</v>
      </c>
    </row>
    <row r="27" spans="2:6" ht="14.45" x14ac:dyDescent="0.3">
      <c r="B27" t="s">
        <v>19</v>
      </c>
      <c r="C27" s="1"/>
      <c r="D27" s="1"/>
      <c r="E27" s="1">
        <v>1.72</v>
      </c>
      <c r="F27" s="1">
        <f t="shared" si="1"/>
        <v>313.24499999999995</v>
      </c>
    </row>
    <row r="28" spans="2:6" ht="14.45" x14ac:dyDescent="0.3">
      <c r="B28" t="s">
        <v>19</v>
      </c>
      <c r="C28" s="1">
        <v>1.97</v>
      </c>
      <c r="D28" s="1">
        <f>+C28+F28</f>
        <v>315.21499999999997</v>
      </c>
      <c r="E28" s="1"/>
      <c r="F28" s="1">
        <f>+F27</f>
        <v>313.24499999999995</v>
      </c>
    </row>
    <row r="29" spans="2:6" ht="14.45" x14ac:dyDescent="0.3">
      <c r="B29" t="s">
        <v>17</v>
      </c>
      <c r="C29" s="1"/>
      <c r="D29" s="1"/>
      <c r="E29" s="1">
        <v>4.45</v>
      </c>
      <c r="F29" s="1">
        <f>+D28-E29</f>
        <v>310.76499999999999</v>
      </c>
    </row>
    <row r="30" spans="2:6" ht="14.45" x14ac:dyDescent="0.3">
      <c r="B30" t="s">
        <v>17</v>
      </c>
      <c r="C30" s="1">
        <v>6.32</v>
      </c>
      <c r="D30" s="1">
        <f>+C30+F30</f>
        <v>317.08499999999998</v>
      </c>
      <c r="E30" s="1"/>
      <c r="F30" s="1">
        <f>+F29</f>
        <v>310.76499999999999</v>
      </c>
    </row>
    <row r="31" spans="2:6" ht="14.45" x14ac:dyDescent="0.3">
      <c r="B31" t="s">
        <v>3</v>
      </c>
      <c r="C31" s="1"/>
      <c r="D31" s="1"/>
      <c r="E31" s="1">
        <v>8.3000000000000007</v>
      </c>
      <c r="F31" s="1">
        <f>+D30-E31</f>
        <v>308.78499999999997</v>
      </c>
    </row>
    <row r="32" spans="2:6" ht="14.45" x14ac:dyDescent="0.3">
      <c r="B32" t="s">
        <v>3</v>
      </c>
      <c r="C32" s="1">
        <v>6.16</v>
      </c>
      <c r="D32" s="1">
        <f>+C32+F32</f>
        <v>314.94499999999999</v>
      </c>
      <c r="E32" s="1"/>
      <c r="F32" s="1">
        <f>+F31</f>
        <v>308.78499999999997</v>
      </c>
    </row>
    <row r="33" spans="2:11" ht="14.45" x14ac:dyDescent="0.3">
      <c r="B33" t="s">
        <v>18</v>
      </c>
      <c r="C33" s="1"/>
      <c r="D33" s="1"/>
      <c r="E33" s="1">
        <v>5.66</v>
      </c>
      <c r="F33" s="1">
        <f>+D32-E33</f>
        <v>309.28499999999997</v>
      </c>
    </row>
    <row r="34" spans="2:11" ht="14.45" x14ac:dyDescent="0.3">
      <c r="B34" t="s">
        <v>18</v>
      </c>
      <c r="C34" s="1">
        <v>6.22</v>
      </c>
      <c r="D34" s="1">
        <f>+C34+F34</f>
        <v>315.505</v>
      </c>
      <c r="E34" s="1"/>
      <c r="F34" s="1">
        <f>+F33</f>
        <v>309.28499999999997</v>
      </c>
    </row>
    <row r="35" spans="2:11" ht="14.45" x14ac:dyDescent="0.3">
      <c r="B35" t="s">
        <v>22</v>
      </c>
      <c r="C35" s="1"/>
      <c r="D35" s="1"/>
      <c r="E35" s="1">
        <v>4.12</v>
      </c>
      <c r="F35" s="1">
        <f>+D34-E35</f>
        <v>311.38499999999999</v>
      </c>
    </row>
    <row r="36" spans="2:11" ht="14.45" x14ac:dyDescent="0.3">
      <c r="C36" s="1"/>
      <c r="D36" s="1"/>
      <c r="E36" s="1"/>
      <c r="F36" s="1"/>
    </row>
    <row r="37" spans="2:11" ht="14.45" x14ac:dyDescent="0.3">
      <c r="C37" s="1"/>
      <c r="D37" s="1"/>
      <c r="E37" s="1" t="s">
        <v>20</v>
      </c>
      <c r="F37" s="1">
        <v>0.01</v>
      </c>
      <c r="G37" t="s">
        <v>21</v>
      </c>
    </row>
    <row r="39" spans="2:11" x14ac:dyDescent="0.25">
      <c r="B39" t="s">
        <v>25</v>
      </c>
    </row>
    <row r="41" spans="2:11" x14ac:dyDescent="0.25">
      <c r="B41" t="s">
        <v>26</v>
      </c>
    </row>
    <row r="43" spans="2:11" x14ac:dyDescent="0.25">
      <c r="B43" t="s">
        <v>218</v>
      </c>
      <c r="C43">
        <v>2.76</v>
      </c>
      <c r="D43" s="1">
        <f>+F43+C43</f>
        <v>314.13499999999999</v>
      </c>
      <c r="F43" s="1">
        <v>311.375</v>
      </c>
      <c r="G43" s="3" t="s">
        <v>29</v>
      </c>
      <c r="K43" t="s">
        <v>219</v>
      </c>
    </row>
    <row r="44" spans="2:11" x14ac:dyDescent="0.25">
      <c r="B44" t="s">
        <v>27</v>
      </c>
      <c r="E44">
        <v>12.26</v>
      </c>
      <c r="F44" s="1">
        <f>+D43-E44</f>
        <v>301.875</v>
      </c>
      <c r="G44" s="3" t="s">
        <v>30</v>
      </c>
    </row>
    <row r="45" spans="2:11" x14ac:dyDescent="0.25">
      <c r="B45" t="s">
        <v>28</v>
      </c>
      <c r="E45">
        <v>12.16</v>
      </c>
      <c r="F45" s="1">
        <f>+D43-E45</f>
        <v>301.97499999999997</v>
      </c>
    </row>
    <row r="47" spans="2:11" x14ac:dyDescent="0.25">
      <c r="B47" t="s">
        <v>220</v>
      </c>
      <c r="C47" s="1">
        <v>5.7</v>
      </c>
      <c r="D47" s="1">
        <f>+F47+C47</f>
        <v>312.16899999999998</v>
      </c>
      <c r="F47" s="1">
        <v>306.46899999999999</v>
      </c>
      <c r="G47" s="3" t="s">
        <v>31</v>
      </c>
    </row>
    <row r="48" spans="2:11" x14ac:dyDescent="0.25">
      <c r="B48" t="s">
        <v>32</v>
      </c>
      <c r="E48">
        <v>10.49</v>
      </c>
      <c r="F48" s="1">
        <f>+D47-E48</f>
        <v>301.67899999999997</v>
      </c>
    </row>
    <row r="49" spans="2:7" x14ac:dyDescent="0.25">
      <c r="B49" t="s">
        <v>28</v>
      </c>
      <c r="E49">
        <v>10.55</v>
      </c>
      <c r="F49" s="1">
        <f>+D47-E49</f>
        <v>301.61899999999997</v>
      </c>
    </row>
    <row r="51" spans="2:7" x14ac:dyDescent="0.25">
      <c r="B51" t="s">
        <v>7</v>
      </c>
      <c r="C51">
        <v>4.93</v>
      </c>
      <c r="D51" s="1">
        <f>+F51+C51</f>
        <v>313.30799999999999</v>
      </c>
      <c r="F51" s="1">
        <v>308.37799999999999</v>
      </c>
      <c r="G51" s="3" t="s">
        <v>33</v>
      </c>
    </row>
    <row r="52" spans="2:7" x14ac:dyDescent="0.25">
      <c r="B52" t="s">
        <v>27</v>
      </c>
      <c r="E52">
        <v>12.42</v>
      </c>
      <c r="F52" s="1">
        <f>+D51-E52</f>
        <v>300.88799999999998</v>
      </c>
      <c r="G52" s="3" t="s">
        <v>34</v>
      </c>
    </row>
    <row r="53" spans="2:7" x14ac:dyDescent="0.25">
      <c r="B53" t="s">
        <v>28</v>
      </c>
      <c r="E53">
        <v>12.46</v>
      </c>
      <c r="F53" s="1">
        <f>+D51-E53</f>
        <v>300.84800000000001</v>
      </c>
    </row>
    <row r="55" spans="2:7" x14ac:dyDescent="0.25">
      <c r="B55" t="s">
        <v>41</v>
      </c>
      <c r="C55">
        <v>1.9</v>
      </c>
      <c r="D55">
        <f>+F55+C55</f>
        <v>310.41399999999999</v>
      </c>
      <c r="F55">
        <v>308.51400000000001</v>
      </c>
      <c r="G55" s="3" t="s">
        <v>36</v>
      </c>
    </row>
    <row r="56" spans="2:7" x14ac:dyDescent="0.25">
      <c r="B56" t="s">
        <v>27</v>
      </c>
      <c r="E56">
        <v>9.75</v>
      </c>
      <c r="F56">
        <f>+D$55-E56</f>
        <v>300.66399999999999</v>
      </c>
      <c r="G56" t="s">
        <v>37</v>
      </c>
    </row>
    <row r="57" spans="2:7" x14ac:dyDescent="0.25">
      <c r="B57" t="s">
        <v>28</v>
      </c>
      <c r="E57">
        <v>9.75</v>
      </c>
      <c r="F57">
        <f t="shared" ref="F57:F58" si="2">+D$55-E57</f>
        <v>300.66399999999999</v>
      </c>
    </row>
    <row r="58" spans="2:7" x14ac:dyDescent="0.25">
      <c r="B58" t="s">
        <v>35</v>
      </c>
      <c r="E58">
        <v>9.8800000000000008</v>
      </c>
      <c r="F58">
        <f t="shared" si="2"/>
        <v>300.53399999999999</v>
      </c>
      <c r="G58" t="s">
        <v>38</v>
      </c>
    </row>
    <row r="60" spans="2:7" x14ac:dyDescent="0.25">
      <c r="B60" t="s">
        <v>39</v>
      </c>
      <c r="G60" t="s">
        <v>40</v>
      </c>
    </row>
    <row r="62" spans="2:7" x14ac:dyDescent="0.25">
      <c r="B62" t="s">
        <v>1</v>
      </c>
      <c r="C62">
        <v>5.23</v>
      </c>
      <c r="D62" s="1">
        <f>+F62+C62</f>
        <v>314.51499999999999</v>
      </c>
      <c r="F62" s="1">
        <f>+F34</f>
        <v>309.28499999999997</v>
      </c>
      <c r="G62" s="3" t="s">
        <v>42</v>
      </c>
    </row>
    <row r="63" spans="2:7" x14ac:dyDescent="0.25">
      <c r="B63" t="s">
        <v>27</v>
      </c>
      <c r="E63">
        <v>11.5</v>
      </c>
      <c r="F63" s="1">
        <f>+D62-E63</f>
        <v>303.01499999999999</v>
      </c>
      <c r="G63" t="s">
        <v>49</v>
      </c>
    </row>
    <row r="64" spans="2:7" x14ac:dyDescent="0.25">
      <c r="B64" t="s">
        <v>28</v>
      </c>
      <c r="E64">
        <v>11.54</v>
      </c>
      <c r="F64" s="1">
        <f>+D62-E64</f>
        <v>302.97499999999997</v>
      </c>
    </row>
    <row r="66" spans="2:7" x14ac:dyDescent="0.25">
      <c r="B66" t="s">
        <v>43</v>
      </c>
      <c r="C66">
        <v>6.51</v>
      </c>
      <c r="D66" s="1">
        <f>+F66+C66</f>
        <v>315.29500000000002</v>
      </c>
      <c r="F66" s="1">
        <f>+F11</f>
        <v>308.78500000000003</v>
      </c>
      <c r="G66" s="3" t="s">
        <v>48</v>
      </c>
    </row>
    <row r="67" spans="2:7" x14ac:dyDescent="0.25">
      <c r="B67" t="s">
        <v>27</v>
      </c>
      <c r="E67">
        <v>11.71</v>
      </c>
      <c r="F67" s="1">
        <f>+D66-E67</f>
        <v>303.58500000000004</v>
      </c>
      <c r="G67" t="s">
        <v>50</v>
      </c>
    </row>
    <row r="68" spans="2:7" x14ac:dyDescent="0.25">
      <c r="B68" t="s">
        <v>28</v>
      </c>
      <c r="E68">
        <v>11.64</v>
      </c>
      <c r="F68" s="1">
        <f>+D66-E68</f>
        <v>303.65500000000003</v>
      </c>
    </row>
    <row r="71" spans="2:7" x14ac:dyDescent="0.25">
      <c r="B71" t="s">
        <v>44</v>
      </c>
      <c r="C71">
        <v>7.73</v>
      </c>
      <c r="D71" s="1">
        <f>+F71+C71</f>
        <v>316.23500000000001</v>
      </c>
      <c r="F71" s="1">
        <f>+F14</f>
        <v>308.505</v>
      </c>
      <c r="G71" s="3" t="s">
        <v>47</v>
      </c>
    </row>
    <row r="72" spans="2:7" x14ac:dyDescent="0.25">
      <c r="B72" t="s">
        <v>27</v>
      </c>
      <c r="D72" s="1"/>
      <c r="E72">
        <v>12.33</v>
      </c>
      <c r="F72" s="1">
        <f>+D71-E72</f>
        <v>303.90500000000003</v>
      </c>
      <c r="G72" t="s">
        <v>49</v>
      </c>
    </row>
    <row r="73" spans="2:7" x14ac:dyDescent="0.25">
      <c r="B73" t="s">
        <v>28</v>
      </c>
      <c r="E73">
        <v>12.43</v>
      </c>
      <c r="F73" s="1">
        <f>+D71-E73</f>
        <v>303.80500000000001</v>
      </c>
    </row>
    <row r="76" spans="2:7" x14ac:dyDescent="0.25">
      <c r="B76" t="s">
        <v>5</v>
      </c>
      <c r="C76">
        <v>4.83</v>
      </c>
      <c r="D76" s="1">
        <f>+F76+C76</f>
        <v>315.58499999999998</v>
      </c>
      <c r="F76" s="1">
        <f>+F15</f>
        <v>310.755</v>
      </c>
      <c r="G76" s="3" t="s">
        <v>46</v>
      </c>
    </row>
    <row r="77" spans="2:7" x14ac:dyDescent="0.25">
      <c r="B77" t="s">
        <v>27</v>
      </c>
      <c r="E77">
        <v>10.52</v>
      </c>
      <c r="F77" s="1">
        <f>+D76-E77</f>
        <v>305.065</v>
      </c>
      <c r="G77" t="s">
        <v>45</v>
      </c>
    </row>
    <row r="78" spans="2:7" x14ac:dyDescent="0.25">
      <c r="B78" t="s">
        <v>28</v>
      </c>
      <c r="E78">
        <v>10.61</v>
      </c>
      <c r="F78" s="1">
        <f>+D76-E78</f>
        <v>304.97499999999997</v>
      </c>
    </row>
    <row r="80" spans="2:7" x14ac:dyDescent="0.25">
      <c r="B80" t="s">
        <v>7</v>
      </c>
      <c r="C80">
        <v>5.72</v>
      </c>
      <c r="D80" s="1">
        <f>+F80+C80</f>
        <v>315.87500000000006</v>
      </c>
      <c r="F80" s="1">
        <f>+F17</f>
        <v>310.15500000000003</v>
      </c>
      <c r="G80" s="3" t="s">
        <v>62</v>
      </c>
    </row>
    <row r="81" spans="2:8" x14ac:dyDescent="0.25">
      <c r="B81" t="s">
        <v>27</v>
      </c>
      <c r="E81">
        <v>10.76</v>
      </c>
      <c r="F81" s="1">
        <f>+D80-E81</f>
        <v>305.11500000000007</v>
      </c>
    </row>
    <row r="82" spans="2:8" x14ac:dyDescent="0.25">
      <c r="B82" t="s">
        <v>28</v>
      </c>
      <c r="E82">
        <v>10.76</v>
      </c>
      <c r="F82" s="1">
        <f>+D80-E82</f>
        <v>305.11500000000007</v>
      </c>
    </row>
    <row r="84" spans="2:8" x14ac:dyDescent="0.25">
      <c r="B84" t="s">
        <v>52</v>
      </c>
      <c r="E84">
        <v>10.72</v>
      </c>
      <c r="F84" s="1">
        <f>+D$80-E84</f>
        <v>305.15500000000003</v>
      </c>
      <c r="G84" s="3" t="s">
        <v>63</v>
      </c>
    </row>
    <row r="85" spans="2:8" x14ac:dyDescent="0.25">
      <c r="B85" t="s">
        <v>53</v>
      </c>
      <c r="E85">
        <v>10.73</v>
      </c>
      <c r="F85" s="1">
        <f t="shared" ref="F85:F91" si="3">+D$80-E85</f>
        <v>305.14500000000004</v>
      </c>
    </row>
    <row r="86" spans="2:8" x14ac:dyDescent="0.25">
      <c r="B86" t="s">
        <v>54</v>
      </c>
      <c r="E86">
        <v>10.6</v>
      </c>
      <c r="F86" s="1">
        <f t="shared" si="3"/>
        <v>305.27500000000003</v>
      </c>
      <c r="G86" s="3" t="s">
        <v>64</v>
      </c>
    </row>
    <row r="87" spans="2:8" x14ac:dyDescent="0.25">
      <c r="B87" t="s">
        <v>55</v>
      </c>
      <c r="E87">
        <v>10.58</v>
      </c>
      <c r="F87" s="1">
        <f t="shared" si="3"/>
        <v>305.29500000000007</v>
      </c>
    </row>
    <row r="88" spans="2:8" x14ac:dyDescent="0.25">
      <c r="B88" t="s">
        <v>56</v>
      </c>
      <c r="E88">
        <v>10.33</v>
      </c>
      <c r="F88" s="1">
        <f t="shared" si="3"/>
        <v>305.54500000000007</v>
      </c>
      <c r="G88" s="3" t="s">
        <v>65</v>
      </c>
    </row>
    <row r="89" spans="2:8" x14ac:dyDescent="0.25">
      <c r="B89" t="s">
        <v>57</v>
      </c>
      <c r="E89">
        <v>10.46</v>
      </c>
      <c r="F89" s="1">
        <f t="shared" si="3"/>
        <v>305.41500000000008</v>
      </c>
    </row>
    <row r="90" spans="2:8" x14ac:dyDescent="0.25">
      <c r="B90" t="s">
        <v>58</v>
      </c>
      <c r="E90">
        <v>10.25</v>
      </c>
      <c r="F90" s="1">
        <f t="shared" si="3"/>
        <v>305.62500000000006</v>
      </c>
      <c r="G90" s="3" t="s">
        <v>66</v>
      </c>
    </row>
    <row r="91" spans="2:8" x14ac:dyDescent="0.25">
      <c r="B91" t="s">
        <v>59</v>
      </c>
      <c r="E91">
        <v>10.23</v>
      </c>
      <c r="F91" s="1">
        <f t="shared" si="3"/>
        <v>305.64500000000004</v>
      </c>
    </row>
    <row r="93" spans="2:8" x14ac:dyDescent="0.25">
      <c r="B93" t="s">
        <v>60</v>
      </c>
      <c r="E93">
        <v>7.05</v>
      </c>
      <c r="F93" s="1">
        <f t="shared" ref="F93:F94" si="4">+D$80-E93</f>
        <v>308.82500000000005</v>
      </c>
      <c r="H93" s="3" t="s">
        <v>67</v>
      </c>
    </row>
    <row r="94" spans="2:8" x14ac:dyDescent="0.25">
      <c r="B94" t="s">
        <v>61</v>
      </c>
      <c r="E94">
        <v>4.87</v>
      </c>
      <c r="F94" s="1">
        <f t="shared" si="4"/>
        <v>311.00500000000005</v>
      </c>
      <c r="H94" t="s">
        <v>68</v>
      </c>
    </row>
    <row r="96" spans="2:8" x14ac:dyDescent="0.25">
      <c r="F96" s="1">
        <f>+F93-F20</f>
        <v>1.0000000000047748E-2</v>
      </c>
    </row>
    <row r="97" spans="6:6" x14ac:dyDescent="0.25">
      <c r="F97" s="1">
        <f>+F94-F19</f>
        <v>2.0000000000038654E-2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33.8554687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154</v>
      </c>
      <c r="E2" t="s">
        <v>102</v>
      </c>
      <c r="F2" t="s">
        <v>155</v>
      </c>
    </row>
    <row r="3" spans="2:7" ht="14.45" x14ac:dyDescent="0.3">
      <c r="B3" t="s">
        <v>95</v>
      </c>
      <c r="C3" s="33">
        <v>41538.645833333336</v>
      </c>
      <c r="F3" t="s">
        <v>109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100</v>
      </c>
      <c r="E5" t="s">
        <v>103</v>
      </c>
      <c r="F5" t="s">
        <v>110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69</v>
      </c>
      <c r="C9" s="6">
        <v>4.0999999999999996</v>
      </c>
      <c r="D9" s="6">
        <f>+F9+C9</f>
        <v>314.01500000000004</v>
      </c>
      <c r="E9" s="5"/>
      <c r="F9" s="11">
        <f>+Overall!F9</f>
        <v>309.91500000000002</v>
      </c>
    </row>
    <row r="10" spans="2:7" ht="14.45" x14ac:dyDescent="0.3">
      <c r="B10" s="10" t="s">
        <v>83</v>
      </c>
      <c r="C10" s="5">
        <v>4.21</v>
      </c>
      <c r="D10" s="6">
        <f>+F10+C10</f>
        <v>313.47500000000002</v>
      </c>
      <c r="E10" s="5">
        <v>4.75</v>
      </c>
      <c r="F10" s="11">
        <f>+D9-E10</f>
        <v>309.26500000000004</v>
      </c>
    </row>
    <row r="11" spans="2:7" thickBot="1" x14ac:dyDescent="0.35">
      <c r="B11" s="13" t="s">
        <v>69</v>
      </c>
      <c r="C11" s="14"/>
      <c r="D11" s="14"/>
      <c r="E11" s="14">
        <v>3.57</v>
      </c>
      <c r="F11" s="16">
        <f>+D10-E11</f>
        <v>309.90500000000003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314.01500000000004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6">
        <v>4.0999999999999996</v>
      </c>
      <c r="D18" s="5"/>
      <c r="E18" s="5"/>
      <c r="F18" s="6">
        <f>+F9</f>
        <v>309.91500000000002</v>
      </c>
      <c r="G18" s="12" t="s">
        <v>156</v>
      </c>
    </row>
    <row r="19" spans="2:7" ht="14.45" x14ac:dyDescent="0.3">
      <c r="B19" s="21">
        <v>8</v>
      </c>
      <c r="C19" s="6">
        <v>6.09</v>
      </c>
      <c r="D19" s="5"/>
      <c r="E19" s="5"/>
      <c r="F19" s="6">
        <f>+D$16-C19</f>
        <v>307.92500000000007</v>
      </c>
      <c r="G19" s="12" t="s">
        <v>157</v>
      </c>
    </row>
    <row r="20" spans="2:7" ht="14.45" x14ac:dyDescent="0.3">
      <c r="B20" s="21">
        <v>13</v>
      </c>
      <c r="C20" s="6">
        <v>10.96</v>
      </c>
      <c r="D20" s="20">
        <v>0</v>
      </c>
      <c r="E20" s="5">
        <v>303.10000000000002</v>
      </c>
      <c r="F20" s="6">
        <f>+D$16-C20</f>
        <v>303.05500000000006</v>
      </c>
      <c r="G20" s="12" t="s">
        <v>158</v>
      </c>
    </row>
    <row r="21" spans="2:7" ht="14.45" x14ac:dyDescent="0.3">
      <c r="B21" s="21">
        <v>17</v>
      </c>
      <c r="C21" s="6"/>
      <c r="D21" s="20">
        <v>1.1000000000000001</v>
      </c>
      <c r="E21" s="5">
        <v>303.10000000000002</v>
      </c>
      <c r="F21" s="20">
        <f>+E21-D21</f>
        <v>302</v>
      </c>
      <c r="G21" s="12" t="s">
        <v>138</v>
      </c>
    </row>
    <row r="22" spans="2:7" ht="14.45" x14ac:dyDescent="0.3">
      <c r="B22" s="21">
        <v>23</v>
      </c>
      <c r="C22" s="6">
        <v>10.96</v>
      </c>
      <c r="D22" s="20">
        <v>0</v>
      </c>
      <c r="E22" s="5">
        <v>303.10000000000002</v>
      </c>
      <c r="F22" s="6">
        <f>+D$16-C22</f>
        <v>303.05500000000006</v>
      </c>
      <c r="G22" s="12" t="s">
        <v>159</v>
      </c>
    </row>
    <row r="23" spans="2:7" ht="14.45" x14ac:dyDescent="0.3">
      <c r="B23" s="21">
        <v>29</v>
      </c>
      <c r="C23" s="6">
        <v>10.3</v>
      </c>
      <c r="D23" s="20"/>
      <c r="E23" s="5"/>
      <c r="F23" s="6">
        <f>+D$16-C23</f>
        <v>303.71500000000003</v>
      </c>
      <c r="G23" s="12" t="s">
        <v>160</v>
      </c>
    </row>
    <row r="24" spans="2:7" ht="14.45" x14ac:dyDescent="0.3">
      <c r="B24" s="21">
        <v>32</v>
      </c>
      <c r="C24" s="6">
        <v>10.92</v>
      </c>
      <c r="D24" s="20">
        <v>0</v>
      </c>
      <c r="E24" s="5">
        <v>303.10000000000002</v>
      </c>
      <c r="F24" s="6">
        <f>+D$16-C24</f>
        <v>303.09500000000003</v>
      </c>
      <c r="G24" s="12" t="s">
        <v>161</v>
      </c>
    </row>
    <row r="25" spans="2:7" ht="14.45" x14ac:dyDescent="0.3">
      <c r="B25" s="21">
        <v>40</v>
      </c>
      <c r="C25" s="6"/>
      <c r="D25" s="20">
        <v>0.9</v>
      </c>
      <c r="E25" s="5">
        <v>303.10000000000002</v>
      </c>
      <c r="F25" s="20">
        <f>+E25-D25</f>
        <v>302.20000000000005</v>
      </c>
      <c r="G25" s="12" t="s">
        <v>138</v>
      </c>
    </row>
    <row r="26" spans="2:7" ht="14.45" x14ac:dyDescent="0.3">
      <c r="B26" s="21">
        <v>45</v>
      </c>
      <c r="C26" s="6"/>
      <c r="D26" s="20">
        <v>1.3</v>
      </c>
      <c r="E26" s="5">
        <v>303.10000000000002</v>
      </c>
      <c r="F26" s="20">
        <f t="shared" ref="F26:F30" si="0">+E26-D26</f>
        <v>301.8</v>
      </c>
      <c r="G26" s="12" t="s">
        <v>148</v>
      </c>
    </row>
    <row r="27" spans="2:7" ht="14.45" x14ac:dyDescent="0.3">
      <c r="B27" s="21">
        <v>50</v>
      </c>
      <c r="C27" s="6"/>
      <c r="D27" s="20">
        <v>1.4</v>
      </c>
      <c r="E27" s="5">
        <v>303.10000000000002</v>
      </c>
      <c r="F27" s="20">
        <f t="shared" si="0"/>
        <v>301.70000000000005</v>
      </c>
      <c r="G27" s="12" t="s">
        <v>148</v>
      </c>
    </row>
    <row r="28" spans="2:7" ht="14.45" x14ac:dyDescent="0.3">
      <c r="B28" s="21">
        <v>55</v>
      </c>
      <c r="C28" s="6"/>
      <c r="D28" s="20">
        <v>1.7</v>
      </c>
      <c r="E28" s="5">
        <v>303.10000000000002</v>
      </c>
      <c r="F28" s="20">
        <f t="shared" si="0"/>
        <v>301.40000000000003</v>
      </c>
      <c r="G28" s="12" t="s">
        <v>148</v>
      </c>
    </row>
    <row r="29" spans="2:7" ht="14.45" x14ac:dyDescent="0.3">
      <c r="B29" s="21">
        <v>60</v>
      </c>
      <c r="C29" s="6"/>
      <c r="D29" s="20">
        <v>1.3</v>
      </c>
      <c r="E29" s="5">
        <v>303.10000000000002</v>
      </c>
      <c r="F29" s="20">
        <f t="shared" si="0"/>
        <v>301.8</v>
      </c>
      <c r="G29" s="12" t="s">
        <v>138</v>
      </c>
    </row>
    <row r="30" spans="2:7" ht="14.45" x14ac:dyDescent="0.3">
      <c r="B30" s="21">
        <v>65</v>
      </c>
      <c r="C30" s="6"/>
      <c r="D30" s="20">
        <v>0.6</v>
      </c>
      <c r="E30" s="5">
        <v>303.10000000000002</v>
      </c>
      <c r="F30" s="20">
        <f t="shared" si="0"/>
        <v>302.5</v>
      </c>
      <c r="G30" s="12" t="s">
        <v>138</v>
      </c>
    </row>
    <row r="31" spans="2:7" ht="14.45" x14ac:dyDescent="0.3">
      <c r="B31" s="21">
        <v>70</v>
      </c>
      <c r="C31" s="6">
        <v>10.87</v>
      </c>
      <c r="D31" s="20">
        <v>0</v>
      </c>
      <c r="E31" s="5">
        <v>303.10000000000002</v>
      </c>
      <c r="F31" s="6">
        <f t="shared" ref="F31:F33" si="1">+D$16-C31</f>
        <v>303.14500000000004</v>
      </c>
      <c r="G31" s="12" t="s">
        <v>162</v>
      </c>
    </row>
    <row r="32" spans="2:7" ht="14.45" x14ac:dyDescent="0.3">
      <c r="B32" s="21">
        <v>74</v>
      </c>
      <c r="C32" s="6">
        <v>10.47</v>
      </c>
      <c r="D32" s="20"/>
      <c r="E32" s="5"/>
      <c r="F32" s="6">
        <f t="shared" si="1"/>
        <v>303.54500000000002</v>
      </c>
      <c r="G32" s="12" t="s">
        <v>163</v>
      </c>
    </row>
    <row r="33" spans="2:7" ht="31.15" customHeight="1" x14ac:dyDescent="0.3">
      <c r="B33" s="21">
        <v>76</v>
      </c>
      <c r="C33" s="6">
        <v>10.98</v>
      </c>
      <c r="D33" s="20">
        <v>0</v>
      </c>
      <c r="E33" s="20">
        <v>303</v>
      </c>
      <c r="F33" s="6">
        <f t="shared" si="1"/>
        <v>303.03500000000003</v>
      </c>
      <c r="G33" s="48" t="s">
        <v>164</v>
      </c>
    </row>
    <row r="34" spans="2:7" ht="14.45" x14ac:dyDescent="0.3">
      <c r="B34" s="21">
        <v>80</v>
      </c>
      <c r="C34" s="6"/>
      <c r="D34" s="20">
        <v>1.2</v>
      </c>
      <c r="E34" s="20">
        <v>303</v>
      </c>
      <c r="F34" s="20">
        <f>+E34-D34</f>
        <v>301.8</v>
      </c>
      <c r="G34" s="12" t="s">
        <v>165</v>
      </c>
    </row>
    <row r="35" spans="2:7" ht="14.45" x14ac:dyDescent="0.3">
      <c r="B35" s="21">
        <v>86</v>
      </c>
      <c r="C35" s="6">
        <v>10.97</v>
      </c>
      <c r="D35" s="20">
        <v>0</v>
      </c>
      <c r="E35" s="20">
        <v>303</v>
      </c>
      <c r="F35" s="6">
        <f t="shared" ref="F35:F39" si="2">+D$16-C35</f>
        <v>303.04500000000002</v>
      </c>
      <c r="G35" s="12" t="s">
        <v>166</v>
      </c>
    </row>
    <row r="36" spans="2:7" ht="14.45" x14ac:dyDescent="0.3">
      <c r="B36" s="21">
        <v>87</v>
      </c>
      <c r="C36" s="6">
        <v>8.82</v>
      </c>
      <c r="D36" s="5"/>
      <c r="E36" s="5"/>
      <c r="F36" s="6">
        <f t="shared" si="2"/>
        <v>305.19500000000005</v>
      </c>
      <c r="G36" s="12" t="s">
        <v>145</v>
      </c>
    </row>
    <row r="37" spans="2:7" x14ac:dyDescent="0.25">
      <c r="B37" s="21">
        <v>95</v>
      </c>
      <c r="C37" s="6">
        <v>8.81</v>
      </c>
      <c r="D37" s="5"/>
      <c r="E37" s="5"/>
      <c r="F37" s="6">
        <f t="shared" si="2"/>
        <v>305.20500000000004</v>
      </c>
      <c r="G37" s="12" t="s">
        <v>167</v>
      </c>
    </row>
    <row r="38" spans="2:7" x14ac:dyDescent="0.25">
      <c r="B38" s="21">
        <v>105</v>
      </c>
      <c r="C38" s="6">
        <v>7.71</v>
      </c>
      <c r="D38" s="5"/>
      <c r="E38" s="5"/>
      <c r="F38" s="6">
        <f t="shared" si="2"/>
        <v>306.30500000000006</v>
      </c>
      <c r="G38" s="12" t="s">
        <v>168</v>
      </c>
    </row>
    <row r="39" spans="2:7" ht="15.75" thickBot="1" x14ac:dyDescent="0.3">
      <c r="B39" s="22">
        <v>112</v>
      </c>
      <c r="C39" s="23">
        <v>4.75</v>
      </c>
      <c r="D39" s="14"/>
      <c r="E39" s="14"/>
      <c r="F39" s="23">
        <f t="shared" si="2"/>
        <v>309.26500000000004</v>
      </c>
      <c r="G39" s="15" t="s">
        <v>83</v>
      </c>
    </row>
    <row r="41" spans="2:7" x14ac:dyDescent="0.25">
      <c r="F41" s="1">
        <f>+F39-F10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1:7" ht="14.45" x14ac:dyDescent="0.3">
      <c r="A1" t="s">
        <v>221</v>
      </c>
      <c r="B1" t="s">
        <v>93</v>
      </c>
      <c r="C1" s="4" t="s">
        <v>97</v>
      </c>
      <c r="E1" t="s">
        <v>101</v>
      </c>
      <c r="F1" t="s">
        <v>91</v>
      </c>
    </row>
    <row r="2" spans="1:7" ht="14.45" x14ac:dyDescent="0.3">
      <c r="B2" t="s">
        <v>94</v>
      </c>
      <c r="C2" s="32" t="s">
        <v>85</v>
      </c>
      <c r="E2" t="s">
        <v>102</v>
      </c>
      <c r="F2" t="s">
        <v>105</v>
      </c>
    </row>
    <row r="3" spans="1:7" ht="14.45" x14ac:dyDescent="0.3">
      <c r="B3" t="s">
        <v>95</v>
      </c>
      <c r="C3" s="33">
        <v>41540</v>
      </c>
    </row>
    <row r="4" spans="1:7" ht="14.45" x14ac:dyDescent="0.3">
      <c r="B4" t="s">
        <v>96</v>
      </c>
      <c r="C4" s="4" t="s">
        <v>98</v>
      </c>
    </row>
    <row r="5" spans="1:7" ht="14.45" x14ac:dyDescent="0.3">
      <c r="B5" t="s">
        <v>99</v>
      </c>
      <c r="C5" s="4" t="s">
        <v>100</v>
      </c>
      <c r="E5" t="s">
        <v>103</v>
      </c>
      <c r="F5" t="s">
        <v>104</v>
      </c>
    </row>
    <row r="7" spans="1:7" thickBot="1" x14ac:dyDescent="0.35"/>
    <row r="8" spans="1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1:7" ht="14.45" x14ac:dyDescent="0.3">
      <c r="B9" s="10" t="s">
        <v>1</v>
      </c>
      <c r="C9" s="5">
        <v>6.84</v>
      </c>
      <c r="D9" s="6">
        <f>+F9+C9</f>
        <v>316.11500000000001</v>
      </c>
      <c r="E9" s="5"/>
      <c r="F9" s="11">
        <f>+Overall!F10</f>
        <v>309.27500000000003</v>
      </c>
    </row>
    <row r="10" spans="1:7" ht="14.45" x14ac:dyDescent="0.3">
      <c r="B10" s="10" t="s">
        <v>89</v>
      </c>
      <c r="C10" s="5">
        <v>7.66</v>
      </c>
      <c r="D10" s="6">
        <f>+F10+C10</f>
        <v>315.78500000000003</v>
      </c>
      <c r="E10" s="5">
        <v>7.99</v>
      </c>
      <c r="F10" s="11">
        <f>+D9-E10</f>
        <v>308.125</v>
      </c>
    </row>
    <row r="11" spans="1:7" thickBot="1" x14ac:dyDescent="0.35">
      <c r="B11" s="13" t="s">
        <v>1</v>
      </c>
      <c r="C11" s="14"/>
      <c r="D11" s="14"/>
      <c r="E11" s="14">
        <v>6.51</v>
      </c>
      <c r="F11" s="16">
        <f>+D10-E11</f>
        <v>309.27500000000003</v>
      </c>
    </row>
    <row r="12" spans="1:7" ht="14.45" x14ac:dyDescent="0.3">
      <c r="B12" s="17"/>
      <c r="C12" s="18"/>
      <c r="D12" s="18"/>
      <c r="E12" s="18"/>
      <c r="F12" s="19"/>
    </row>
    <row r="13" spans="1:7" ht="14.45" x14ac:dyDescent="0.3">
      <c r="B13" s="17"/>
      <c r="C13" s="18"/>
      <c r="D13" s="18"/>
      <c r="E13" s="18"/>
      <c r="F13" s="19"/>
    </row>
    <row r="14" spans="1:7" thickBot="1" x14ac:dyDescent="0.35"/>
    <row r="15" spans="1:7" ht="14.45" x14ac:dyDescent="0.3">
      <c r="B15" s="7"/>
      <c r="C15" s="8"/>
      <c r="D15" s="30" t="s">
        <v>11</v>
      </c>
      <c r="E15" s="8"/>
      <c r="F15" s="8"/>
      <c r="G15" s="9"/>
    </row>
    <row r="16" spans="1:7" ht="14.45" x14ac:dyDescent="0.3">
      <c r="B16" s="26" t="s">
        <v>86</v>
      </c>
      <c r="C16" s="27" t="s">
        <v>87</v>
      </c>
      <c r="D16" s="28">
        <f>+F39+C39</f>
        <v>316.11500000000001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5">
        <v>4.6399999999999997</v>
      </c>
      <c r="D18" s="5"/>
      <c r="E18" s="5"/>
      <c r="F18" s="6">
        <f>+D16-C18</f>
        <v>311.47500000000002</v>
      </c>
      <c r="G18" s="12" t="s">
        <v>88</v>
      </c>
    </row>
    <row r="19" spans="2:7" ht="14.45" x14ac:dyDescent="0.3">
      <c r="B19" s="21">
        <v>5</v>
      </c>
      <c r="C19" s="5">
        <v>6.45</v>
      </c>
      <c r="D19" s="5"/>
      <c r="E19" s="5"/>
      <c r="F19" s="6">
        <f t="shared" ref="F19:F29" si="0">+D$16-C19</f>
        <v>309.66500000000002</v>
      </c>
      <c r="G19" s="12" t="s">
        <v>70</v>
      </c>
    </row>
    <row r="20" spans="2:7" ht="14.45" x14ac:dyDescent="0.3">
      <c r="B20" s="21">
        <v>10</v>
      </c>
      <c r="C20" s="5">
        <v>10.77</v>
      </c>
      <c r="D20" s="5"/>
      <c r="E20" s="5"/>
      <c r="F20" s="6">
        <f t="shared" si="0"/>
        <v>305.34500000000003</v>
      </c>
      <c r="G20" s="12" t="s">
        <v>71</v>
      </c>
    </row>
    <row r="21" spans="2:7" ht="14.45" x14ac:dyDescent="0.3">
      <c r="B21" s="21">
        <v>15</v>
      </c>
      <c r="C21" s="5">
        <v>12.54</v>
      </c>
      <c r="D21" s="5"/>
      <c r="E21" s="5"/>
      <c r="F21" s="6">
        <f t="shared" si="0"/>
        <v>303.57499999999999</v>
      </c>
      <c r="G21" s="12" t="s">
        <v>72</v>
      </c>
    </row>
    <row r="22" spans="2:7" ht="14.45" x14ac:dyDescent="0.3">
      <c r="B22" s="21">
        <v>18</v>
      </c>
      <c r="C22" s="5">
        <v>12.76</v>
      </c>
      <c r="D22" s="5"/>
      <c r="E22" s="5"/>
      <c r="F22" s="6">
        <f t="shared" si="0"/>
        <v>303.35500000000002</v>
      </c>
      <c r="G22" s="12" t="s">
        <v>73</v>
      </c>
    </row>
    <row r="23" spans="2:7" ht="14.45" x14ac:dyDescent="0.3">
      <c r="B23" s="21">
        <v>25</v>
      </c>
      <c r="C23" s="5">
        <v>11.55</v>
      </c>
      <c r="D23" s="5"/>
      <c r="E23" s="5"/>
      <c r="F23" s="6">
        <f t="shared" si="0"/>
        <v>304.565</v>
      </c>
      <c r="G23" s="12" t="s">
        <v>74</v>
      </c>
    </row>
    <row r="24" spans="2:7" ht="14.45" x14ac:dyDescent="0.3">
      <c r="B24" s="21">
        <v>33</v>
      </c>
      <c r="C24" s="5">
        <v>11.42</v>
      </c>
      <c r="D24" s="5"/>
      <c r="E24" s="5"/>
      <c r="F24" s="6">
        <f t="shared" si="0"/>
        <v>304.69499999999999</v>
      </c>
      <c r="G24" s="12" t="s">
        <v>75</v>
      </c>
    </row>
    <row r="25" spans="2:7" ht="14.45" x14ac:dyDescent="0.3">
      <c r="B25" s="21">
        <v>40</v>
      </c>
      <c r="C25" s="5">
        <v>12.85</v>
      </c>
      <c r="D25" s="5"/>
      <c r="E25" s="5"/>
      <c r="F25" s="6">
        <f t="shared" si="0"/>
        <v>303.26499999999999</v>
      </c>
      <c r="G25" s="12" t="s">
        <v>76</v>
      </c>
    </row>
    <row r="26" spans="2:7" ht="14.45" x14ac:dyDescent="0.3">
      <c r="B26" s="21">
        <v>43</v>
      </c>
      <c r="C26" s="5">
        <v>13.05</v>
      </c>
      <c r="D26" s="5"/>
      <c r="E26" s="5"/>
      <c r="F26" s="6">
        <f t="shared" si="0"/>
        <v>303.065</v>
      </c>
      <c r="G26" s="12" t="s">
        <v>77</v>
      </c>
    </row>
    <row r="27" spans="2:7" ht="14.45" x14ac:dyDescent="0.3">
      <c r="B27" s="21">
        <v>48</v>
      </c>
      <c r="C27" s="5">
        <v>12.84</v>
      </c>
      <c r="D27" s="5"/>
      <c r="E27" s="5"/>
      <c r="F27" s="6">
        <f t="shared" si="0"/>
        <v>303.27500000000003</v>
      </c>
      <c r="G27" s="12" t="s">
        <v>78</v>
      </c>
    </row>
    <row r="28" spans="2:7" ht="14.45" x14ac:dyDescent="0.3">
      <c r="B28" s="21">
        <v>54</v>
      </c>
      <c r="C28" s="5">
        <v>12.28</v>
      </c>
      <c r="D28" s="5"/>
      <c r="E28" s="5"/>
      <c r="F28" s="6">
        <f t="shared" si="0"/>
        <v>303.83500000000004</v>
      </c>
      <c r="G28" s="12" t="s">
        <v>79</v>
      </c>
    </row>
    <row r="29" spans="2:7" ht="14.45" x14ac:dyDescent="0.3">
      <c r="B29" s="21">
        <v>59</v>
      </c>
      <c r="C29" s="5">
        <v>12.94</v>
      </c>
      <c r="D29" s="5">
        <v>0</v>
      </c>
      <c r="E29" s="20">
        <v>303.2</v>
      </c>
      <c r="F29" s="6">
        <f t="shared" si="0"/>
        <v>303.17500000000001</v>
      </c>
      <c r="G29" s="12" t="s">
        <v>28</v>
      </c>
    </row>
    <row r="30" spans="2:7" ht="14.45" x14ac:dyDescent="0.3">
      <c r="B30" s="21">
        <v>62</v>
      </c>
      <c r="C30" s="5"/>
      <c r="D30" s="5">
        <v>0.3</v>
      </c>
      <c r="E30" s="20">
        <v>303.2</v>
      </c>
      <c r="F30" s="20">
        <f>+E30-D30</f>
        <v>302.89999999999998</v>
      </c>
      <c r="G30" s="12" t="s">
        <v>80</v>
      </c>
    </row>
    <row r="31" spans="2:7" ht="14.45" x14ac:dyDescent="0.3">
      <c r="B31" s="21">
        <v>66</v>
      </c>
      <c r="C31" s="5"/>
      <c r="D31" s="5">
        <v>1.1000000000000001</v>
      </c>
      <c r="E31" s="20">
        <v>303.2</v>
      </c>
      <c r="F31" s="20">
        <f t="shared" ref="F31:F35" si="1">+E31-D31</f>
        <v>302.09999999999997</v>
      </c>
      <c r="G31" s="12" t="s">
        <v>80</v>
      </c>
    </row>
    <row r="32" spans="2:7" ht="14.45" x14ac:dyDescent="0.3">
      <c r="B32" s="21">
        <v>73</v>
      </c>
      <c r="C32" s="5"/>
      <c r="D32" s="5">
        <v>1.4</v>
      </c>
      <c r="E32" s="20">
        <v>303.2</v>
      </c>
      <c r="F32" s="20">
        <f t="shared" si="1"/>
        <v>301.8</v>
      </c>
      <c r="G32" s="12" t="s">
        <v>80</v>
      </c>
    </row>
    <row r="33" spans="2:7" ht="14.45" x14ac:dyDescent="0.3">
      <c r="B33" s="21">
        <v>78</v>
      </c>
      <c r="C33" s="5"/>
      <c r="D33" s="5">
        <v>1.4</v>
      </c>
      <c r="E33" s="20">
        <v>303.3</v>
      </c>
      <c r="F33" s="20">
        <f t="shared" si="1"/>
        <v>301.90000000000003</v>
      </c>
      <c r="G33" s="12" t="s">
        <v>80</v>
      </c>
    </row>
    <row r="34" spans="2:7" ht="14.45" x14ac:dyDescent="0.3">
      <c r="B34" s="21">
        <v>83</v>
      </c>
      <c r="C34" s="5"/>
      <c r="D34" s="5">
        <v>1.3</v>
      </c>
      <c r="E34" s="20">
        <v>303.3</v>
      </c>
      <c r="F34" s="20">
        <f t="shared" si="1"/>
        <v>302</v>
      </c>
      <c r="G34" s="12" t="s">
        <v>80</v>
      </c>
    </row>
    <row r="35" spans="2:7" ht="14.45" x14ac:dyDescent="0.3">
      <c r="B35" s="21">
        <v>89</v>
      </c>
      <c r="C35" s="5"/>
      <c r="D35" s="5">
        <v>0.6</v>
      </c>
      <c r="E35" s="20">
        <v>303.3</v>
      </c>
      <c r="F35" s="20">
        <f t="shared" si="1"/>
        <v>302.7</v>
      </c>
      <c r="G35" s="12" t="s">
        <v>80</v>
      </c>
    </row>
    <row r="36" spans="2:7" ht="14.45" x14ac:dyDescent="0.3">
      <c r="B36" s="21">
        <v>92</v>
      </c>
      <c r="C36" s="5">
        <v>12.82</v>
      </c>
      <c r="D36" s="5">
        <v>0</v>
      </c>
      <c r="E36" s="20">
        <v>303.3</v>
      </c>
      <c r="F36" s="6">
        <f>+D$16-C36</f>
        <v>303.29500000000002</v>
      </c>
      <c r="G36" s="12" t="s">
        <v>81</v>
      </c>
    </row>
    <row r="37" spans="2:7" ht="14.45" x14ac:dyDescent="0.3">
      <c r="B37" s="21">
        <v>94</v>
      </c>
      <c r="C37" s="5">
        <v>10.17</v>
      </c>
      <c r="D37" s="5"/>
      <c r="E37" s="5"/>
      <c r="F37" s="6">
        <f>+D$16-C37</f>
        <v>305.94499999999999</v>
      </c>
      <c r="G37" s="12" t="s">
        <v>82</v>
      </c>
    </row>
    <row r="38" spans="2:7" x14ac:dyDescent="0.25">
      <c r="B38" s="21">
        <v>98</v>
      </c>
      <c r="C38" s="5">
        <v>8.42</v>
      </c>
      <c r="D38" s="5"/>
      <c r="E38" s="5"/>
      <c r="F38" s="6">
        <f>+D$16-C38</f>
        <v>307.69499999999999</v>
      </c>
      <c r="G38" s="12" t="s">
        <v>71</v>
      </c>
    </row>
    <row r="39" spans="2:7" ht="15.75" thickBot="1" x14ac:dyDescent="0.3">
      <c r="B39" s="22">
        <v>100</v>
      </c>
      <c r="C39" s="14">
        <v>7.99</v>
      </c>
      <c r="D39" s="14"/>
      <c r="E39" s="14"/>
      <c r="F39" s="23">
        <f>+F10</f>
        <v>308.125</v>
      </c>
      <c r="G39" s="15" t="s">
        <v>83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106</v>
      </c>
      <c r="E2" t="s">
        <v>102</v>
      </c>
      <c r="F2" t="s">
        <v>105</v>
      </c>
    </row>
    <row r="3" spans="2:7" ht="14.45" x14ac:dyDescent="0.3">
      <c r="B3" t="s">
        <v>95</v>
      </c>
      <c r="C3" s="33">
        <v>41538.614583333336</v>
      </c>
      <c r="F3" t="s">
        <v>109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107</v>
      </c>
      <c r="E5" t="s">
        <v>103</v>
      </c>
      <c r="F5" t="s">
        <v>110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83</v>
      </c>
      <c r="C9" s="5">
        <v>7.42</v>
      </c>
      <c r="D9" s="6">
        <f>+F9+C9</f>
        <v>316.20500000000004</v>
      </c>
      <c r="E9" s="5"/>
      <c r="F9" s="11">
        <f>+Overall!F11</f>
        <v>308.78500000000003</v>
      </c>
    </row>
    <row r="10" spans="2:7" ht="14.45" x14ac:dyDescent="0.3">
      <c r="B10" s="10" t="s">
        <v>69</v>
      </c>
      <c r="C10" s="5">
        <v>5.52</v>
      </c>
      <c r="D10" s="6">
        <f>+F10+C10</f>
        <v>316.45500000000004</v>
      </c>
      <c r="E10" s="5">
        <v>5.27</v>
      </c>
      <c r="F10" s="11">
        <f>+D9-E10</f>
        <v>310.93500000000006</v>
      </c>
    </row>
    <row r="11" spans="2:7" thickBot="1" x14ac:dyDescent="0.35">
      <c r="B11" s="13" t="s">
        <v>83</v>
      </c>
      <c r="C11" s="14"/>
      <c r="D11" s="14"/>
      <c r="E11" s="14">
        <v>7.69</v>
      </c>
      <c r="F11" s="16">
        <f>+D10-E11</f>
        <v>308.76500000000004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316.45500000000004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6">
        <v>5.52</v>
      </c>
      <c r="D18" s="5"/>
      <c r="E18" s="5"/>
      <c r="F18" s="6">
        <f>+F10</f>
        <v>310.93500000000006</v>
      </c>
      <c r="G18" s="12" t="s">
        <v>117</v>
      </c>
    </row>
    <row r="19" spans="2:7" ht="14.45" x14ac:dyDescent="0.3">
      <c r="B19" s="21">
        <v>10</v>
      </c>
      <c r="C19" s="6">
        <v>7.98</v>
      </c>
      <c r="D19" s="5"/>
      <c r="E19" s="5"/>
      <c r="F19" s="6">
        <f t="shared" ref="F19:F25" si="0">+D$16-C19</f>
        <v>308.47500000000002</v>
      </c>
      <c r="G19" s="12" t="s">
        <v>111</v>
      </c>
    </row>
    <row r="20" spans="2:7" ht="14.45" x14ac:dyDescent="0.3">
      <c r="B20" s="21">
        <v>20</v>
      </c>
      <c r="C20" s="6">
        <v>11.74</v>
      </c>
      <c r="D20" s="5"/>
      <c r="E20" s="5"/>
      <c r="F20" s="6">
        <f t="shared" si="0"/>
        <v>304.71500000000003</v>
      </c>
      <c r="G20" s="12" t="s">
        <v>112</v>
      </c>
    </row>
    <row r="21" spans="2:7" ht="14.45" x14ac:dyDescent="0.3">
      <c r="B21" s="21">
        <v>30</v>
      </c>
      <c r="C21" s="6">
        <v>10.88</v>
      </c>
      <c r="D21" s="5"/>
      <c r="E21" s="5"/>
      <c r="F21" s="6">
        <f t="shared" si="0"/>
        <v>305.57500000000005</v>
      </c>
      <c r="G21" s="12" t="s">
        <v>113</v>
      </c>
    </row>
    <row r="22" spans="2:7" ht="14.45" x14ac:dyDescent="0.3">
      <c r="B22" s="21">
        <v>40</v>
      </c>
      <c r="C22" s="6">
        <v>10.050000000000001</v>
      </c>
      <c r="D22" s="5"/>
      <c r="E22" s="5"/>
      <c r="F22" s="6">
        <f t="shared" si="0"/>
        <v>306.40500000000003</v>
      </c>
      <c r="G22" s="12" t="s">
        <v>114</v>
      </c>
    </row>
    <row r="23" spans="2:7" ht="14.45" x14ac:dyDescent="0.3">
      <c r="B23" s="21">
        <v>50</v>
      </c>
      <c r="C23" s="6">
        <v>11.27</v>
      </c>
      <c r="D23" s="5"/>
      <c r="E23" s="5"/>
      <c r="F23" s="6">
        <f t="shared" si="0"/>
        <v>305.18500000000006</v>
      </c>
      <c r="G23" s="12" t="s">
        <v>115</v>
      </c>
    </row>
    <row r="24" spans="2:7" ht="14.45" x14ac:dyDescent="0.3">
      <c r="B24" s="21">
        <v>59</v>
      </c>
      <c r="C24" s="6">
        <v>11.14</v>
      </c>
      <c r="D24" s="5"/>
      <c r="E24" s="5"/>
      <c r="F24" s="6">
        <f t="shared" si="0"/>
        <v>305.31500000000005</v>
      </c>
      <c r="G24" s="12" t="s">
        <v>116</v>
      </c>
    </row>
    <row r="25" spans="2:7" ht="14.45" x14ac:dyDescent="0.3">
      <c r="B25" s="21">
        <v>60</v>
      </c>
      <c r="C25" s="6">
        <v>12.8</v>
      </c>
      <c r="D25" s="20">
        <v>0</v>
      </c>
      <c r="E25" s="5">
        <v>303.7</v>
      </c>
      <c r="F25" s="6">
        <f t="shared" si="0"/>
        <v>303.65500000000003</v>
      </c>
      <c r="G25" s="12" t="s">
        <v>28</v>
      </c>
    </row>
    <row r="26" spans="2:7" ht="14.45" x14ac:dyDescent="0.3">
      <c r="B26" s="21">
        <v>61</v>
      </c>
      <c r="C26" s="6"/>
      <c r="D26" s="20">
        <v>1.6</v>
      </c>
      <c r="E26" s="5">
        <v>303.7</v>
      </c>
      <c r="F26" s="20">
        <f>+E26-D26</f>
        <v>302.09999999999997</v>
      </c>
      <c r="G26" s="12" t="s">
        <v>118</v>
      </c>
    </row>
    <row r="27" spans="2:7" ht="14.45" x14ac:dyDescent="0.3">
      <c r="B27" s="21">
        <v>70</v>
      </c>
      <c r="C27" s="6"/>
      <c r="D27" s="20">
        <v>3.1</v>
      </c>
      <c r="E27" s="5">
        <v>303.7</v>
      </c>
      <c r="F27" s="20">
        <f t="shared" ref="F27:F32" si="1">+E27-D27</f>
        <v>300.59999999999997</v>
      </c>
      <c r="G27" s="12" t="s">
        <v>119</v>
      </c>
    </row>
    <row r="28" spans="2:7" ht="14.45" x14ac:dyDescent="0.3">
      <c r="B28" s="21">
        <v>75</v>
      </c>
      <c r="C28" s="6"/>
      <c r="D28" s="20">
        <v>3.6</v>
      </c>
      <c r="E28" s="5">
        <v>303.7</v>
      </c>
      <c r="F28" s="20">
        <f t="shared" si="1"/>
        <v>300.09999999999997</v>
      </c>
      <c r="G28" s="12" t="s">
        <v>119</v>
      </c>
    </row>
    <row r="29" spans="2:7" ht="14.45" x14ac:dyDescent="0.3">
      <c r="B29" s="21">
        <v>80</v>
      </c>
      <c r="C29" s="6"/>
      <c r="D29" s="20">
        <v>3</v>
      </c>
      <c r="E29" s="5">
        <v>303.7</v>
      </c>
      <c r="F29" s="20">
        <f t="shared" si="1"/>
        <v>300.7</v>
      </c>
      <c r="G29" s="12" t="s">
        <v>119</v>
      </c>
    </row>
    <row r="30" spans="2:7" ht="14.45" x14ac:dyDescent="0.3">
      <c r="B30" s="21">
        <v>88</v>
      </c>
      <c r="C30" s="6"/>
      <c r="D30" s="20">
        <v>1.7</v>
      </c>
      <c r="E30" s="5">
        <v>303.7</v>
      </c>
      <c r="F30" s="20">
        <f t="shared" si="1"/>
        <v>302</v>
      </c>
      <c r="G30" s="12" t="s">
        <v>120</v>
      </c>
    </row>
    <row r="31" spans="2:7" ht="14.45" x14ac:dyDescent="0.3">
      <c r="B31" s="21">
        <v>95</v>
      </c>
      <c r="C31" s="6"/>
      <c r="D31" s="20">
        <v>2.1</v>
      </c>
      <c r="E31" s="5">
        <v>303.7</v>
      </c>
      <c r="F31" s="20">
        <f t="shared" si="1"/>
        <v>301.59999999999997</v>
      </c>
      <c r="G31" s="12" t="s">
        <v>121</v>
      </c>
    </row>
    <row r="32" spans="2:7" ht="14.45" x14ac:dyDescent="0.3">
      <c r="B32" s="21">
        <v>96</v>
      </c>
      <c r="C32" s="6"/>
      <c r="D32" s="20">
        <v>0.9</v>
      </c>
      <c r="E32" s="5">
        <v>303.7</v>
      </c>
      <c r="F32" s="20">
        <f t="shared" si="1"/>
        <v>302.8</v>
      </c>
      <c r="G32" s="12" t="s">
        <v>122</v>
      </c>
    </row>
    <row r="33" spans="2:7" ht="14.45" x14ac:dyDescent="0.3">
      <c r="B33" s="21">
        <v>101</v>
      </c>
      <c r="C33" s="6">
        <v>12.78</v>
      </c>
      <c r="D33" s="20">
        <v>0</v>
      </c>
      <c r="E33" s="5">
        <v>303.7</v>
      </c>
      <c r="F33" s="6">
        <f t="shared" ref="F33:F36" si="2">+D$16-C33</f>
        <v>303.67500000000007</v>
      </c>
      <c r="G33" s="12" t="s">
        <v>123</v>
      </c>
    </row>
    <row r="34" spans="2:7" ht="14.45" x14ac:dyDescent="0.3">
      <c r="B34" s="21">
        <v>106</v>
      </c>
      <c r="C34" s="6">
        <v>11.01</v>
      </c>
      <c r="D34" s="5"/>
      <c r="E34" s="5"/>
      <c r="F34" s="6">
        <f t="shared" si="2"/>
        <v>305.44500000000005</v>
      </c>
      <c r="G34" s="12" t="s">
        <v>124</v>
      </c>
    </row>
    <row r="35" spans="2:7" ht="14.45" x14ac:dyDescent="0.3">
      <c r="B35" s="21">
        <v>110</v>
      </c>
      <c r="C35" s="6">
        <v>8.6</v>
      </c>
      <c r="D35" s="5"/>
      <c r="E35" s="5"/>
      <c r="F35" s="6">
        <f t="shared" si="2"/>
        <v>307.85500000000002</v>
      </c>
      <c r="G35" s="12" t="s">
        <v>124</v>
      </c>
    </row>
    <row r="36" spans="2:7" ht="14.45" x14ac:dyDescent="0.3">
      <c r="B36" s="21">
        <v>112</v>
      </c>
      <c r="C36" s="6">
        <v>7.69</v>
      </c>
      <c r="D36" s="5"/>
      <c r="E36" s="5"/>
      <c r="F36" s="6">
        <f t="shared" si="2"/>
        <v>308.76500000000004</v>
      </c>
      <c r="G36" s="12" t="s">
        <v>83</v>
      </c>
    </row>
    <row r="37" spans="2:7" ht="14.45" x14ac:dyDescent="0.3">
      <c r="B37" s="21"/>
      <c r="C37" s="5"/>
      <c r="D37" s="5"/>
      <c r="E37" s="5"/>
      <c r="F37" s="6"/>
      <c r="G37" s="12"/>
    </row>
    <row r="38" spans="2:7" x14ac:dyDescent="0.25">
      <c r="B38" s="21"/>
      <c r="C38" s="5"/>
      <c r="D38" s="5"/>
      <c r="E38" s="5"/>
      <c r="F38" s="6"/>
      <c r="G38" s="12"/>
    </row>
    <row r="39" spans="2:7" ht="15.75" thickBot="1" x14ac:dyDescent="0.3">
      <c r="B39" s="22"/>
      <c r="C39" s="14"/>
      <c r="D39" s="14"/>
      <c r="E39" s="14"/>
      <c r="F39" s="23"/>
      <c r="G39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G32" sqref="G32"/>
    </sheetView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125</v>
      </c>
      <c r="E2" t="s">
        <v>102</v>
      </c>
      <c r="F2" t="s">
        <v>126</v>
      </c>
    </row>
    <row r="3" spans="2:7" ht="14.45" x14ac:dyDescent="0.3">
      <c r="B3" t="s">
        <v>95</v>
      </c>
      <c r="C3" s="33">
        <v>41538.583333333336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107</v>
      </c>
      <c r="E5" t="s">
        <v>103</v>
      </c>
      <c r="F5" t="s">
        <v>128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83</v>
      </c>
      <c r="C9" s="5">
        <v>8.2899999999999991</v>
      </c>
      <c r="D9" s="6">
        <f>+F9+C9</f>
        <v>316.79500000000002</v>
      </c>
      <c r="E9" s="5"/>
      <c r="F9" s="11">
        <f>+Overall!F13</f>
        <v>308.505</v>
      </c>
    </row>
    <row r="10" spans="2:7" ht="14.45" x14ac:dyDescent="0.3">
      <c r="B10" s="10" t="s">
        <v>69</v>
      </c>
      <c r="C10" s="5">
        <v>5.04</v>
      </c>
      <c r="D10" s="6">
        <f>+F10+C10</f>
        <v>316.85500000000002</v>
      </c>
      <c r="E10" s="5">
        <v>4.9800000000000004</v>
      </c>
      <c r="F10" s="11">
        <f>+D9-E10</f>
        <v>311.815</v>
      </c>
    </row>
    <row r="11" spans="2:7" thickBot="1" x14ac:dyDescent="0.35">
      <c r="B11" s="13" t="s">
        <v>83</v>
      </c>
      <c r="C11" s="14"/>
      <c r="D11" s="14"/>
      <c r="E11" s="14">
        <v>8.35</v>
      </c>
      <c r="F11" s="16">
        <f>+D10-E11</f>
        <v>308.505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ht="15.75" thickBot="1" x14ac:dyDescent="0.3"/>
    <row r="15" spans="2:7" x14ac:dyDescent="0.25">
      <c r="B15" s="7"/>
      <c r="C15" s="8"/>
      <c r="D15" s="30" t="s">
        <v>11</v>
      </c>
      <c r="E15" s="8"/>
      <c r="F15" s="8"/>
      <c r="G15" s="9"/>
    </row>
    <row r="16" spans="2:7" x14ac:dyDescent="0.25">
      <c r="B16" s="26" t="s">
        <v>86</v>
      </c>
      <c r="C16" s="27" t="s">
        <v>87</v>
      </c>
      <c r="D16" s="28">
        <f>+F18+C18</f>
        <v>316.85500000000002</v>
      </c>
      <c r="E16" s="27"/>
      <c r="F16" s="27" t="s">
        <v>84</v>
      </c>
      <c r="G16" s="29"/>
    </row>
    <row r="17" spans="2:7" x14ac:dyDescent="0.25">
      <c r="B17" s="21"/>
      <c r="C17" s="5"/>
      <c r="D17" s="24" t="s">
        <v>212</v>
      </c>
      <c r="E17" s="25" t="s">
        <v>213</v>
      </c>
      <c r="F17" s="5"/>
      <c r="G17" s="12"/>
    </row>
    <row r="18" spans="2:7" x14ac:dyDescent="0.25">
      <c r="B18" s="21">
        <v>0</v>
      </c>
      <c r="C18" s="6">
        <v>5.04</v>
      </c>
      <c r="D18" s="5"/>
      <c r="E18" s="5"/>
      <c r="F18" s="6">
        <f>+F10</f>
        <v>311.815</v>
      </c>
      <c r="G18" s="12" t="s">
        <v>129</v>
      </c>
    </row>
    <row r="19" spans="2:7" x14ac:dyDescent="0.25">
      <c r="B19" s="21">
        <v>4</v>
      </c>
      <c r="C19" s="6">
        <v>5.41</v>
      </c>
      <c r="D19" s="5"/>
      <c r="E19" s="5"/>
      <c r="F19" s="6">
        <f t="shared" ref="F19:F25" si="0">+D$16-C19</f>
        <v>311.44499999999999</v>
      </c>
      <c r="G19" s="12" t="s">
        <v>116</v>
      </c>
    </row>
    <row r="20" spans="2:7" x14ac:dyDescent="0.25">
      <c r="B20" s="21">
        <v>13</v>
      </c>
      <c r="C20" s="6">
        <v>10.76</v>
      </c>
      <c r="D20" s="5"/>
      <c r="E20" s="5"/>
      <c r="F20" s="6">
        <f t="shared" si="0"/>
        <v>306.09500000000003</v>
      </c>
      <c r="G20" s="12" t="s">
        <v>130</v>
      </c>
    </row>
    <row r="21" spans="2:7" x14ac:dyDescent="0.25">
      <c r="B21" s="21">
        <v>20</v>
      </c>
      <c r="C21" s="6">
        <v>11.08</v>
      </c>
      <c r="D21" s="5"/>
      <c r="E21" s="5"/>
      <c r="F21" s="6">
        <f t="shared" si="0"/>
        <v>305.77500000000003</v>
      </c>
      <c r="G21" s="12" t="s">
        <v>73</v>
      </c>
    </row>
    <row r="22" spans="2:7" x14ac:dyDescent="0.25">
      <c r="B22" s="21">
        <v>30</v>
      </c>
      <c r="C22" s="6">
        <v>11.68</v>
      </c>
      <c r="D22" s="5"/>
      <c r="E22" s="5"/>
      <c r="F22" s="6">
        <f t="shared" si="0"/>
        <v>305.17500000000001</v>
      </c>
      <c r="G22" s="12" t="s">
        <v>73</v>
      </c>
    </row>
    <row r="23" spans="2:7" x14ac:dyDescent="0.25">
      <c r="B23" s="21">
        <v>40</v>
      </c>
      <c r="C23" s="6">
        <v>12.88</v>
      </c>
      <c r="D23" s="5"/>
      <c r="E23" s="5"/>
      <c r="F23" s="6">
        <f t="shared" si="0"/>
        <v>303.97500000000002</v>
      </c>
      <c r="G23" s="12" t="s">
        <v>73</v>
      </c>
    </row>
    <row r="24" spans="2:7" x14ac:dyDescent="0.25">
      <c r="B24" s="21">
        <v>48</v>
      </c>
      <c r="C24" s="6">
        <v>12.58</v>
      </c>
      <c r="D24" s="5"/>
      <c r="E24" s="5"/>
      <c r="F24" s="6">
        <f t="shared" si="0"/>
        <v>304.27500000000003</v>
      </c>
      <c r="G24" s="12" t="s">
        <v>73</v>
      </c>
    </row>
    <row r="25" spans="2:7" x14ac:dyDescent="0.25">
      <c r="B25" s="21">
        <v>51</v>
      </c>
      <c r="C25" s="6">
        <v>13.11</v>
      </c>
      <c r="D25" s="20">
        <v>0</v>
      </c>
      <c r="E25" s="5">
        <v>303.8</v>
      </c>
      <c r="F25" s="6">
        <f t="shared" si="0"/>
        <v>303.745</v>
      </c>
      <c r="G25" s="12" t="s">
        <v>131</v>
      </c>
    </row>
    <row r="26" spans="2:7" x14ac:dyDescent="0.25">
      <c r="B26" s="21">
        <v>58</v>
      </c>
      <c r="C26" s="6"/>
      <c r="D26" s="20">
        <v>0.1</v>
      </c>
      <c r="E26" s="5">
        <v>303.8</v>
      </c>
      <c r="F26" s="20">
        <f>+E26-D26</f>
        <v>303.7</v>
      </c>
      <c r="G26" s="12" t="s">
        <v>137</v>
      </c>
    </row>
    <row r="27" spans="2:7" x14ac:dyDescent="0.25">
      <c r="B27" s="21">
        <v>65</v>
      </c>
      <c r="C27" s="6"/>
      <c r="D27" s="20">
        <v>0.5</v>
      </c>
      <c r="E27" s="5">
        <v>303.8</v>
      </c>
      <c r="F27" s="20">
        <f t="shared" ref="F27:F30" si="1">+E27-D27</f>
        <v>303.3</v>
      </c>
      <c r="G27" s="12" t="s">
        <v>121</v>
      </c>
    </row>
    <row r="28" spans="2:7" x14ac:dyDescent="0.25">
      <c r="B28" s="21">
        <v>75</v>
      </c>
      <c r="C28" s="6"/>
      <c r="D28" s="20">
        <v>1.1000000000000001</v>
      </c>
      <c r="E28" s="5">
        <v>303.89999999999998</v>
      </c>
      <c r="F28" s="20">
        <f t="shared" si="1"/>
        <v>302.79999999999995</v>
      </c>
      <c r="G28" s="12" t="s">
        <v>121</v>
      </c>
    </row>
    <row r="29" spans="2:7" x14ac:dyDescent="0.25">
      <c r="B29" s="21">
        <v>79</v>
      </c>
      <c r="C29" s="6"/>
      <c r="D29" s="20">
        <v>1.7</v>
      </c>
      <c r="E29" s="5">
        <v>303.89999999999998</v>
      </c>
      <c r="F29" s="20">
        <f t="shared" si="1"/>
        <v>302.2</v>
      </c>
      <c r="G29" s="12" t="s">
        <v>121</v>
      </c>
    </row>
    <row r="30" spans="2:7" x14ac:dyDescent="0.25">
      <c r="B30" s="21">
        <v>82</v>
      </c>
      <c r="C30" s="6"/>
      <c r="D30" s="20">
        <v>1</v>
      </c>
      <c r="E30" s="5">
        <v>303.89999999999998</v>
      </c>
      <c r="F30" s="20">
        <f t="shared" si="1"/>
        <v>302.89999999999998</v>
      </c>
      <c r="G30" s="12" t="s">
        <v>138</v>
      </c>
    </row>
    <row r="31" spans="2:7" x14ac:dyDescent="0.25">
      <c r="B31" s="21">
        <v>87</v>
      </c>
      <c r="C31" s="6">
        <v>12.87</v>
      </c>
      <c r="D31" s="20">
        <v>0</v>
      </c>
      <c r="E31" s="5">
        <v>303.89999999999998</v>
      </c>
      <c r="F31" s="6">
        <f t="shared" ref="F31:F39" si="2">+D$16-C31</f>
        <v>303.98500000000001</v>
      </c>
      <c r="G31" s="12" t="s">
        <v>132</v>
      </c>
    </row>
    <row r="32" spans="2:7" x14ac:dyDescent="0.25">
      <c r="B32" s="21">
        <v>90</v>
      </c>
      <c r="C32" s="6">
        <v>10.3</v>
      </c>
      <c r="D32" s="5"/>
      <c r="E32" s="5"/>
      <c r="F32" s="6">
        <f t="shared" si="2"/>
        <v>306.55500000000001</v>
      </c>
      <c r="G32" s="12" t="s">
        <v>133</v>
      </c>
    </row>
    <row r="33" spans="2:7" x14ac:dyDescent="0.25">
      <c r="B33" s="21">
        <v>100</v>
      </c>
      <c r="C33" s="6">
        <v>10.19</v>
      </c>
      <c r="D33" s="5"/>
      <c r="E33" s="5"/>
      <c r="F33" s="6">
        <f t="shared" si="2"/>
        <v>306.66500000000002</v>
      </c>
      <c r="G33" s="12" t="s">
        <v>134</v>
      </c>
    </row>
    <row r="34" spans="2:7" x14ac:dyDescent="0.25">
      <c r="B34" s="21">
        <v>110</v>
      </c>
      <c r="C34" s="6">
        <v>10.65</v>
      </c>
      <c r="D34" s="5"/>
      <c r="E34" s="5"/>
      <c r="F34" s="6">
        <f t="shared" si="2"/>
        <v>306.20500000000004</v>
      </c>
      <c r="G34" s="12" t="s">
        <v>135</v>
      </c>
    </row>
    <row r="35" spans="2:7" x14ac:dyDescent="0.25">
      <c r="B35" s="21">
        <v>120</v>
      </c>
      <c r="C35" s="6">
        <v>9.94</v>
      </c>
      <c r="D35" s="5"/>
      <c r="E35" s="5"/>
      <c r="F35" s="6">
        <f t="shared" si="2"/>
        <v>306.91500000000002</v>
      </c>
      <c r="G35" s="12" t="s">
        <v>136</v>
      </c>
    </row>
    <row r="36" spans="2:7" x14ac:dyDescent="0.25">
      <c r="B36" s="21">
        <v>130</v>
      </c>
      <c r="C36" s="6">
        <v>11.84</v>
      </c>
      <c r="D36" s="5"/>
      <c r="E36" s="5"/>
      <c r="F36" s="6">
        <f t="shared" si="2"/>
        <v>305.01500000000004</v>
      </c>
      <c r="G36" s="12" t="s">
        <v>140</v>
      </c>
    </row>
    <row r="37" spans="2:7" x14ac:dyDescent="0.25">
      <c r="B37" s="21">
        <v>137</v>
      </c>
      <c r="C37" s="6">
        <v>11.24</v>
      </c>
      <c r="D37" s="5"/>
      <c r="E37" s="5"/>
      <c r="F37" s="6">
        <f t="shared" si="2"/>
        <v>305.61500000000001</v>
      </c>
      <c r="G37" s="12" t="s">
        <v>140</v>
      </c>
    </row>
    <row r="38" spans="2:7" x14ac:dyDescent="0.25">
      <c r="B38" s="21">
        <v>142</v>
      </c>
      <c r="C38" s="6">
        <v>11.21</v>
      </c>
      <c r="D38" s="5"/>
      <c r="E38" s="5"/>
      <c r="F38" s="6">
        <f t="shared" si="2"/>
        <v>305.64500000000004</v>
      </c>
      <c r="G38" s="12" t="s">
        <v>141</v>
      </c>
    </row>
    <row r="39" spans="2:7" ht="15.75" thickBot="1" x14ac:dyDescent="0.3">
      <c r="B39" s="22">
        <v>147</v>
      </c>
      <c r="C39" s="23">
        <v>8.35</v>
      </c>
      <c r="D39" s="14"/>
      <c r="E39" s="14"/>
      <c r="F39" s="23">
        <f t="shared" si="2"/>
        <v>308.505</v>
      </c>
      <c r="G39" s="1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142</v>
      </c>
      <c r="E2" t="s">
        <v>102</v>
      </c>
      <c r="F2" t="s">
        <v>126</v>
      </c>
    </row>
    <row r="3" spans="2:7" ht="14.45" x14ac:dyDescent="0.3">
      <c r="B3" t="s">
        <v>95</v>
      </c>
      <c r="C3" s="33">
        <v>41538.541666666664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100</v>
      </c>
      <c r="E5" t="s">
        <v>103</v>
      </c>
      <c r="F5" t="s">
        <v>143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83</v>
      </c>
      <c r="C9" s="5">
        <v>4.6100000000000003</v>
      </c>
      <c r="D9" s="6">
        <f>+F9+C9</f>
        <v>314.07500000000005</v>
      </c>
      <c r="E9" s="5"/>
      <c r="F9" s="11">
        <f>+Overall!F16</f>
        <v>309.46500000000003</v>
      </c>
    </row>
    <row r="10" spans="2:7" ht="14.45" x14ac:dyDescent="0.3">
      <c r="B10" s="10" t="s">
        <v>69</v>
      </c>
      <c r="C10" s="5">
        <v>3.45</v>
      </c>
      <c r="D10" s="6">
        <f>+F10+C10</f>
        <v>314.21500000000003</v>
      </c>
      <c r="E10" s="5">
        <v>3.31</v>
      </c>
      <c r="F10" s="11">
        <f>+D9-E10</f>
        <v>310.76500000000004</v>
      </c>
    </row>
    <row r="11" spans="2:7" thickBot="1" x14ac:dyDescent="0.35">
      <c r="B11" s="13" t="s">
        <v>83</v>
      </c>
      <c r="C11" s="14"/>
      <c r="D11" s="14"/>
      <c r="E11" s="14">
        <v>4.74</v>
      </c>
      <c r="F11" s="16">
        <f>+D10-E11</f>
        <v>309.47500000000002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thickBot="1" x14ac:dyDescent="0.35">
      <c r="B15" s="37"/>
      <c r="C15" s="38"/>
      <c r="D15" s="39" t="s">
        <v>11</v>
      </c>
      <c r="E15" s="38"/>
      <c r="F15" s="38"/>
      <c r="G15" s="40"/>
    </row>
    <row r="16" spans="2:7" ht="14.45" x14ac:dyDescent="0.3">
      <c r="B16" s="41" t="s">
        <v>86</v>
      </c>
      <c r="C16" s="30" t="s">
        <v>87</v>
      </c>
      <c r="D16" s="42">
        <f>+F18+C18</f>
        <v>314.07500000000005</v>
      </c>
      <c r="E16" s="30"/>
      <c r="F16" s="30" t="s">
        <v>84</v>
      </c>
      <c r="G16" s="43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6">
        <v>4.6100000000000003</v>
      </c>
      <c r="D18" s="5"/>
      <c r="E18" s="5"/>
      <c r="F18" s="6">
        <f>+F9</f>
        <v>309.46500000000003</v>
      </c>
      <c r="G18" s="12" t="s">
        <v>69</v>
      </c>
    </row>
    <row r="19" spans="2:7" ht="14.45" x14ac:dyDescent="0.3">
      <c r="B19" s="21">
        <v>8</v>
      </c>
      <c r="C19" s="6">
        <v>5.3</v>
      </c>
      <c r="D19" s="5"/>
      <c r="E19" s="5"/>
      <c r="F19" s="6">
        <f>+D$16-C19</f>
        <v>308.77500000000003</v>
      </c>
      <c r="G19" s="12" t="s">
        <v>139</v>
      </c>
    </row>
    <row r="20" spans="2:7" ht="14.45" x14ac:dyDescent="0.3">
      <c r="B20" s="21">
        <v>13</v>
      </c>
      <c r="C20" s="6">
        <v>8.2100000000000009</v>
      </c>
      <c r="D20" s="5"/>
      <c r="E20" s="5"/>
      <c r="F20" s="6">
        <f>+D$16-C20</f>
        <v>305.86500000000007</v>
      </c>
      <c r="G20" s="12" t="s">
        <v>139</v>
      </c>
    </row>
    <row r="21" spans="2:7" ht="14.45" x14ac:dyDescent="0.3">
      <c r="B21" s="21">
        <v>18</v>
      </c>
      <c r="C21" s="6">
        <v>7.04</v>
      </c>
      <c r="D21" s="5"/>
      <c r="E21" s="5"/>
      <c r="F21" s="6">
        <f>+D$16-C21</f>
        <v>307.03500000000003</v>
      </c>
      <c r="G21" s="12" t="s">
        <v>144</v>
      </c>
    </row>
    <row r="22" spans="2:7" ht="14.45" x14ac:dyDescent="0.3">
      <c r="B22" s="21">
        <v>22</v>
      </c>
      <c r="C22" s="6">
        <v>7.45</v>
      </c>
      <c r="D22" s="5"/>
      <c r="E22" s="5"/>
      <c r="F22" s="6">
        <f>+D$16-C22</f>
        <v>306.62500000000006</v>
      </c>
      <c r="G22" s="12" t="s">
        <v>145</v>
      </c>
    </row>
    <row r="23" spans="2:7" ht="14.45" x14ac:dyDescent="0.3">
      <c r="B23" s="21">
        <v>22</v>
      </c>
      <c r="C23" s="6">
        <v>8.98</v>
      </c>
      <c r="D23" s="20">
        <v>0</v>
      </c>
      <c r="E23" s="5">
        <v>305.10000000000002</v>
      </c>
      <c r="F23" s="6">
        <f>+D$16-C23</f>
        <v>305.09500000000003</v>
      </c>
      <c r="G23" s="12" t="s">
        <v>28</v>
      </c>
    </row>
    <row r="24" spans="2:7" ht="14.45" x14ac:dyDescent="0.3">
      <c r="B24" s="21">
        <v>22</v>
      </c>
      <c r="C24" s="6"/>
      <c r="D24" s="20">
        <v>0.5</v>
      </c>
      <c r="E24" s="5">
        <v>305.10000000000002</v>
      </c>
      <c r="F24" s="20">
        <f>+E24-D24</f>
        <v>304.60000000000002</v>
      </c>
      <c r="G24" s="12" t="s">
        <v>146</v>
      </c>
    </row>
    <row r="25" spans="2:7" ht="14.45" x14ac:dyDescent="0.3">
      <c r="B25" s="21">
        <v>25</v>
      </c>
      <c r="C25" s="6"/>
      <c r="D25" s="20">
        <v>1.2</v>
      </c>
      <c r="E25" s="5">
        <v>305.10000000000002</v>
      </c>
      <c r="F25" s="20">
        <f t="shared" ref="F25:F32" si="0">+E25-D25</f>
        <v>303.90000000000003</v>
      </c>
      <c r="G25" s="12" t="s">
        <v>139</v>
      </c>
    </row>
    <row r="26" spans="2:7" ht="14.45" x14ac:dyDescent="0.3">
      <c r="B26" s="21">
        <v>30</v>
      </c>
      <c r="C26" s="6"/>
      <c r="D26" s="20">
        <v>1.2</v>
      </c>
      <c r="E26" s="5">
        <v>305.10000000000002</v>
      </c>
      <c r="F26" s="20">
        <f t="shared" si="0"/>
        <v>303.90000000000003</v>
      </c>
      <c r="G26" s="12" t="s">
        <v>147</v>
      </c>
    </row>
    <row r="27" spans="2:7" ht="14.45" x14ac:dyDescent="0.3">
      <c r="B27" s="21">
        <v>35</v>
      </c>
      <c r="C27" s="6"/>
      <c r="D27" s="20">
        <v>1.2</v>
      </c>
      <c r="E27" s="5">
        <v>305.10000000000002</v>
      </c>
      <c r="F27" s="20">
        <f t="shared" si="0"/>
        <v>303.90000000000003</v>
      </c>
      <c r="G27" s="12" t="s">
        <v>148</v>
      </c>
    </row>
    <row r="28" spans="2:7" ht="14.45" x14ac:dyDescent="0.3">
      <c r="B28" s="21">
        <v>40</v>
      </c>
      <c r="C28" s="6"/>
      <c r="D28" s="20">
        <v>0.8</v>
      </c>
      <c r="E28" s="5">
        <v>305.10000000000002</v>
      </c>
      <c r="F28" s="20">
        <f t="shared" si="0"/>
        <v>304.3</v>
      </c>
      <c r="G28" s="12" t="s">
        <v>149</v>
      </c>
    </row>
    <row r="29" spans="2:7" ht="14.45" x14ac:dyDescent="0.3">
      <c r="B29" s="21">
        <v>50</v>
      </c>
      <c r="C29" s="6"/>
      <c r="D29" s="20">
        <v>0.6</v>
      </c>
      <c r="E29" s="5">
        <v>305.2</v>
      </c>
      <c r="F29" s="20">
        <f t="shared" si="0"/>
        <v>304.59999999999997</v>
      </c>
      <c r="G29" s="12" t="s">
        <v>149</v>
      </c>
    </row>
    <row r="30" spans="2:7" ht="14.45" x14ac:dyDescent="0.3">
      <c r="B30" s="21">
        <v>56</v>
      </c>
      <c r="C30" s="6"/>
      <c r="D30" s="20">
        <v>0.6</v>
      </c>
      <c r="E30" s="5">
        <v>305.2</v>
      </c>
      <c r="F30" s="20">
        <f t="shared" si="0"/>
        <v>304.59999999999997</v>
      </c>
      <c r="G30" s="12" t="s">
        <v>149</v>
      </c>
    </row>
    <row r="31" spans="2:7" ht="14.45" x14ac:dyDescent="0.3">
      <c r="B31" s="21">
        <v>60</v>
      </c>
      <c r="C31" s="6"/>
      <c r="D31" s="20">
        <v>0.7</v>
      </c>
      <c r="E31" s="5">
        <v>305.2</v>
      </c>
      <c r="F31" s="20">
        <f t="shared" si="0"/>
        <v>304.5</v>
      </c>
      <c r="G31" s="12" t="s">
        <v>149</v>
      </c>
    </row>
    <row r="32" spans="2:7" ht="14.45" x14ac:dyDescent="0.3">
      <c r="B32" s="21">
        <v>64</v>
      </c>
      <c r="C32" s="6"/>
      <c r="D32" s="20">
        <v>0.4</v>
      </c>
      <c r="E32" s="5">
        <v>305.2</v>
      </c>
      <c r="F32" s="20">
        <f t="shared" si="0"/>
        <v>304.8</v>
      </c>
      <c r="G32" s="12" t="s">
        <v>149</v>
      </c>
    </row>
    <row r="33" spans="2:7" ht="14.45" x14ac:dyDescent="0.3">
      <c r="B33" s="21">
        <v>67</v>
      </c>
      <c r="C33" s="6">
        <v>8.91</v>
      </c>
      <c r="D33" s="20">
        <v>0</v>
      </c>
      <c r="E33" s="5">
        <v>305.2</v>
      </c>
      <c r="F33" s="6">
        <f t="shared" ref="F33:F41" si="1">+D$16-C33</f>
        <v>305.16500000000002</v>
      </c>
      <c r="G33" s="12" t="s">
        <v>27</v>
      </c>
    </row>
    <row r="34" spans="2:7" ht="14.45" x14ac:dyDescent="0.3">
      <c r="B34" s="21">
        <v>70</v>
      </c>
      <c r="C34" s="6">
        <v>7.8</v>
      </c>
      <c r="D34" s="20"/>
      <c r="E34" s="5"/>
      <c r="F34" s="6">
        <f t="shared" si="1"/>
        <v>306.27500000000003</v>
      </c>
      <c r="G34" s="12" t="s">
        <v>150</v>
      </c>
    </row>
    <row r="35" spans="2:7" ht="14.45" x14ac:dyDescent="0.3">
      <c r="B35" s="21">
        <v>75</v>
      </c>
      <c r="C35" s="6">
        <v>9.1199999999999992</v>
      </c>
      <c r="D35" s="20">
        <v>0</v>
      </c>
      <c r="E35" s="20">
        <v>305</v>
      </c>
      <c r="F35" s="6">
        <f t="shared" si="1"/>
        <v>304.95500000000004</v>
      </c>
      <c r="G35" s="12" t="s">
        <v>28</v>
      </c>
    </row>
    <row r="36" spans="2:7" ht="14.45" x14ac:dyDescent="0.3">
      <c r="B36" s="21">
        <v>79</v>
      </c>
      <c r="C36" s="6"/>
      <c r="D36" s="20">
        <v>0.6</v>
      </c>
      <c r="E36" s="20">
        <v>305</v>
      </c>
      <c r="F36" s="20">
        <f>+E36-D36</f>
        <v>304.39999999999998</v>
      </c>
      <c r="G36" s="12" t="s">
        <v>151</v>
      </c>
    </row>
    <row r="37" spans="2:7" ht="14.45" x14ac:dyDescent="0.3">
      <c r="B37" s="21">
        <v>79</v>
      </c>
      <c r="C37" s="6">
        <v>9.14</v>
      </c>
      <c r="D37" s="20">
        <v>0</v>
      </c>
      <c r="E37" s="20">
        <v>305</v>
      </c>
      <c r="F37" s="6">
        <f t="shared" si="1"/>
        <v>304.93500000000006</v>
      </c>
      <c r="G37" s="12" t="s">
        <v>27</v>
      </c>
    </row>
    <row r="38" spans="2:7" x14ac:dyDescent="0.25">
      <c r="B38" s="21">
        <v>80</v>
      </c>
      <c r="C38" s="6">
        <v>7.16</v>
      </c>
      <c r="D38" s="5"/>
      <c r="E38" s="5"/>
      <c r="F38" s="6">
        <f t="shared" si="1"/>
        <v>306.91500000000002</v>
      </c>
      <c r="G38" s="12" t="s">
        <v>152</v>
      </c>
    </row>
    <row r="39" spans="2:7" x14ac:dyDescent="0.25">
      <c r="B39" s="21">
        <v>90</v>
      </c>
      <c r="C39" s="6">
        <v>7.15</v>
      </c>
      <c r="D39" s="5"/>
      <c r="E39" s="5"/>
      <c r="F39" s="6">
        <f t="shared" si="1"/>
        <v>306.92500000000007</v>
      </c>
      <c r="G39" s="12" t="s">
        <v>153</v>
      </c>
    </row>
    <row r="40" spans="2:7" x14ac:dyDescent="0.25">
      <c r="B40" s="44">
        <v>97</v>
      </c>
      <c r="C40" s="36">
        <v>7.35</v>
      </c>
      <c r="D40" s="5"/>
      <c r="E40" s="5"/>
      <c r="F40" s="36">
        <f t="shared" si="1"/>
        <v>306.72500000000002</v>
      </c>
      <c r="G40" s="12" t="s">
        <v>112</v>
      </c>
    </row>
    <row r="41" spans="2:7" ht="15.75" thickBot="1" x14ac:dyDescent="0.3">
      <c r="B41" s="45">
        <v>103</v>
      </c>
      <c r="C41" s="47">
        <v>3.31</v>
      </c>
      <c r="D41" s="14"/>
      <c r="E41" s="14"/>
      <c r="F41" s="47">
        <f t="shared" si="1"/>
        <v>310.76500000000004</v>
      </c>
      <c r="G41" s="15" t="s">
        <v>83</v>
      </c>
    </row>
    <row r="43" spans="2:7" x14ac:dyDescent="0.25">
      <c r="F43" s="1">
        <f>+F41-F10</f>
        <v>0</v>
      </c>
    </row>
    <row r="44" spans="2:7" x14ac:dyDescent="0.25">
      <c r="F44" s="1">
        <f>+F41-Overall!F15</f>
        <v>1.0000000000047748E-2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169</v>
      </c>
      <c r="E2" t="s">
        <v>102</v>
      </c>
      <c r="F2" t="s">
        <v>126</v>
      </c>
    </row>
    <row r="3" spans="2:7" ht="14.45" x14ac:dyDescent="0.3">
      <c r="B3" t="s">
        <v>95</v>
      </c>
      <c r="C3" s="33">
        <v>41538.708333333336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107</v>
      </c>
      <c r="E5" t="s">
        <v>103</v>
      </c>
      <c r="F5" t="s">
        <v>104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69</v>
      </c>
      <c r="C9" s="5">
        <v>4.72</v>
      </c>
      <c r="D9" s="6">
        <f>+F9+C9</f>
        <v>313.79500000000007</v>
      </c>
      <c r="E9" s="5"/>
      <c r="F9" s="11">
        <f>+Overall!F18</f>
        <v>309.07500000000005</v>
      </c>
    </row>
    <row r="10" spans="2:7" ht="14.45" x14ac:dyDescent="0.3">
      <c r="B10" s="10" t="s">
        <v>83</v>
      </c>
      <c r="C10" s="5">
        <v>4.34</v>
      </c>
      <c r="D10" s="6">
        <f>+F10+C10</f>
        <v>314.49500000000006</v>
      </c>
      <c r="E10" s="5">
        <v>3.64</v>
      </c>
      <c r="F10" s="11">
        <f>+D9-E10</f>
        <v>310.15500000000009</v>
      </c>
    </row>
    <row r="11" spans="2:7" thickBot="1" x14ac:dyDescent="0.35">
      <c r="B11" s="13" t="s">
        <v>69</v>
      </c>
      <c r="C11" s="14"/>
      <c r="D11" s="14"/>
      <c r="E11" s="14">
        <v>5.42</v>
      </c>
      <c r="F11" s="16">
        <f>+D10-E11</f>
        <v>309.07500000000005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313.79500000000007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5">
        <v>4.72</v>
      </c>
      <c r="D18" s="5"/>
      <c r="E18" s="5"/>
      <c r="F18" s="6">
        <f>+F9</f>
        <v>309.07500000000005</v>
      </c>
      <c r="G18" s="12" t="s">
        <v>170</v>
      </c>
    </row>
    <row r="19" spans="2:7" ht="14.45" x14ac:dyDescent="0.3">
      <c r="B19" s="21">
        <v>4</v>
      </c>
      <c r="C19" s="5">
        <v>5.14</v>
      </c>
      <c r="D19" s="5"/>
      <c r="E19" s="5"/>
      <c r="F19" s="6">
        <f>+D$16-C19</f>
        <v>308.65500000000009</v>
      </c>
      <c r="G19" s="12" t="s">
        <v>152</v>
      </c>
    </row>
    <row r="20" spans="2:7" ht="14.45" x14ac:dyDescent="0.3">
      <c r="B20" s="21">
        <v>8</v>
      </c>
      <c r="C20" s="5">
        <v>8.34</v>
      </c>
      <c r="D20" s="5"/>
      <c r="E20" s="5"/>
      <c r="F20" s="6">
        <f>+D$16-C20</f>
        <v>305.4550000000001</v>
      </c>
      <c r="G20" s="12" t="s">
        <v>171</v>
      </c>
    </row>
    <row r="21" spans="2:7" ht="14.45" x14ac:dyDescent="0.3">
      <c r="B21" s="21">
        <v>12</v>
      </c>
      <c r="C21" s="5">
        <v>7.7</v>
      </c>
      <c r="D21" s="5"/>
      <c r="E21" s="5"/>
      <c r="F21" s="6">
        <f>+D$16-C21</f>
        <v>306.09500000000008</v>
      </c>
      <c r="G21" s="12" t="s">
        <v>172</v>
      </c>
    </row>
    <row r="22" spans="2:7" ht="14.45" x14ac:dyDescent="0.3">
      <c r="B22" s="21">
        <v>14</v>
      </c>
      <c r="C22" s="5">
        <v>7.64</v>
      </c>
      <c r="D22" s="5"/>
      <c r="E22" s="5"/>
      <c r="F22" s="6">
        <f>+D$16-C22</f>
        <v>306.15500000000009</v>
      </c>
      <c r="G22" s="12" t="s">
        <v>139</v>
      </c>
    </row>
    <row r="23" spans="2:7" ht="14.45" x14ac:dyDescent="0.3">
      <c r="B23" s="21">
        <v>15</v>
      </c>
      <c r="C23" s="5">
        <v>8.6</v>
      </c>
      <c r="D23" s="20">
        <v>0</v>
      </c>
      <c r="E23" s="5">
        <v>305.2</v>
      </c>
      <c r="F23" s="6">
        <f>+D$16-C23</f>
        <v>305.19500000000005</v>
      </c>
      <c r="G23" s="12" t="s">
        <v>28</v>
      </c>
    </row>
    <row r="24" spans="2:7" ht="14.45" x14ac:dyDescent="0.3">
      <c r="B24" s="21">
        <v>15</v>
      </c>
      <c r="C24" s="5"/>
      <c r="D24" s="20">
        <v>1.2</v>
      </c>
      <c r="E24" s="5">
        <v>305.2</v>
      </c>
      <c r="F24" s="20">
        <f>+E24-D24</f>
        <v>304</v>
      </c>
      <c r="G24" s="12" t="s">
        <v>173</v>
      </c>
    </row>
    <row r="25" spans="2:7" ht="14.45" x14ac:dyDescent="0.3">
      <c r="B25" s="21">
        <v>20</v>
      </c>
      <c r="C25" s="5"/>
      <c r="D25" s="20">
        <v>2.5</v>
      </c>
      <c r="E25" s="5">
        <v>305.2</v>
      </c>
      <c r="F25" s="20">
        <f t="shared" ref="F25:F35" si="0">+E25-D25</f>
        <v>302.7</v>
      </c>
      <c r="G25" s="12" t="s">
        <v>174</v>
      </c>
    </row>
    <row r="26" spans="2:7" ht="14.45" x14ac:dyDescent="0.3">
      <c r="B26" s="21">
        <v>26</v>
      </c>
      <c r="C26" s="5"/>
      <c r="D26" s="20">
        <v>2.9</v>
      </c>
      <c r="E26" s="5">
        <v>305.2</v>
      </c>
      <c r="F26" s="20">
        <f t="shared" si="0"/>
        <v>302.3</v>
      </c>
      <c r="G26" s="12" t="s">
        <v>146</v>
      </c>
    </row>
    <row r="27" spans="2:7" ht="14.45" x14ac:dyDescent="0.3">
      <c r="B27" s="21">
        <v>30</v>
      </c>
      <c r="C27" s="5"/>
      <c r="D27" s="20">
        <v>4.0999999999999996</v>
      </c>
      <c r="E27" s="5">
        <v>305.2</v>
      </c>
      <c r="F27" s="20">
        <f t="shared" si="0"/>
        <v>301.09999999999997</v>
      </c>
      <c r="G27" s="12" t="s">
        <v>146</v>
      </c>
    </row>
    <row r="28" spans="2:7" ht="14.45" x14ac:dyDescent="0.3">
      <c r="B28" s="21">
        <v>50</v>
      </c>
      <c r="C28" s="5"/>
      <c r="D28" s="20">
        <v>6.8</v>
      </c>
      <c r="E28" s="5">
        <v>305.2</v>
      </c>
      <c r="F28" s="20">
        <f t="shared" si="0"/>
        <v>298.39999999999998</v>
      </c>
      <c r="G28" s="12" t="s">
        <v>138</v>
      </c>
    </row>
    <row r="29" spans="2:7" ht="14.45" x14ac:dyDescent="0.3">
      <c r="B29" s="21">
        <v>70</v>
      </c>
      <c r="C29" s="5"/>
      <c r="D29" s="20">
        <v>6.6</v>
      </c>
      <c r="E29" s="5">
        <v>305.2</v>
      </c>
      <c r="F29" s="20">
        <f t="shared" si="0"/>
        <v>298.59999999999997</v>
      </c>
      <c r="G29" s="12" t="s">
        <v>138</v>
      </c>
    </row>
    <row r="30" spans="2:7" ht="14.45" x14ac:dyDescent="0.3">
      <c r="B30" s="21">
        <v>80</v>
      </c>
      <c r="C30" s="5"/>
      <c r="D30" s="20">
        <v>6.2</v>
      </c>
      <c r="E30" s="5">
        <v>305.2</v>
      </c>
      <c r="F30" s="20">
        <f t="shared" si="0"/>
        <v>299</v>
      </c>
      <c r="G30" s="12" t="s">
        <v>138</v>
      </c>
    </row>
    <row r="31" spans="2:7" ht="14.45" x14ac:dyDescent="0.3">
      <c r="B31" s="21">
        <v>90</v>
      </c>
      <c r="C31" s="5"/>
      <c r="D31" s="20">
        <v>6.6</v>
      </c>
      <c r="E31" s="5">
        <v>305.2</v>
      </c>
      <c r="F31" s="20">
        <f t="shared" si="0"/>
        <v>298.59999999999997</v>
      </c>
      <c r="G31" s="12" t="s">
        <v>138</v>
      </c>
    </row>
    <row r="32" spans="2:7" ht="14.45" x14ac:dyDescent="0.3">
      <c r="B32" s="21">
        <v>100</v>
      </c>
      <c r="C32" s="5"/>
      <c r="D32" s="20">
        <v>5.2</v>
      </c>
      <c r="E32" s="5">
        <v>305.2</v>
      </c>
      <c r="F32" s="20">
        <f t="shared" si="0"/>
        <v>300</v>
      </c>
      <c r="G32" s="12" t="s">
        <v>138</v>
      </c>
    </row>
    <row r="33" spans="2:7" ht="14.45" x14ac:dyDescent="0.3">
      <c r="B33" s="21">
        <v>105</v>
      </c>
      <c r="C33" s="5"/>
      <c r="D33" s="20">
        <v>5</v>
      </c>
      <c r="E33" s="5">
        <v>305.2</v>
      </c>
      <c r="F33" s="20">
        <f t="shared" si="0"/>
        <v>300.2</v>
      </c>
      <c r="G33" s="12" t="s">
        <v>138</v>
      </c>
    </row>
    <row r="34" spans="2:7" ht="14.45" x14ac:dyDescent="0.3">
      <c r="B34" s="21">
        <v>110</v>
      </c>
      <c r="C34" s="5"/>
      <c r="D34" s="20">
        <v>4.8</v>
      </c>
      <c r="E34" s="5">
        <v>305.2</v>
      </c>
      <c r="F34" s="20">
        <f t="shared" si="0"/>
        <v>300.39999999999998</v>
      </c>
      <c r="G34" s="12" t="s">
        <v>138</v>
      </c>
    </row>
    <row r="35" spans="2:7" ht="14.45" x14ac:dyDescent="0.3">
      <c r="B35" s="21">
        <v>115</v>
      </c>
      <c r="C35" s="5"/>
      <c r="D35" s="20">
        <v>2.1</v>
      </c>
      <c r="E35" s="5">
        <v>305.2</v>
      </c>
      <c r="F35" s="20">
        <f t="shared" si="0"/>
        <v>303.09999999999997</v>
      </c>
      <c r="G35" s="12" t="s">
        <v>138</v>
      </c>
    </row>
    <row r="36" spans="2:7" ht="14.45" x14ac:dyDescent="0.3">
      <c r="B36" s="21">
        <v>115</v>
      </c>
      <c r="C36" s="5">
        <v>8.6300000000000008</v>
      </c>
      <c r="D36" s="20">
        <v>0</v>
      </c>
      <c r="E36" s="5">
        <v>305.2</v>
      </c>
      <c r="F36" s="6">
        <f t="shared" ref="F36:F41" si="1">+D$16-C36</f>
        <v>305.16500000000008</v>
      </c>
      <c r="G36" s="12" t="s">
        <v>27</v>
      </c>
    </row>
    <row r="37" spans="2:7" ht="14.45" x14ac:dyDescent="0.3">
      <c r="B37" s="21">
        <v>116</v>
      </c>
      <c r="C37" s="5">
        <v>7.66</v>
      </c>
      <c r="D37" s="5"/>
      <c r="E37" s="5"/>
      <c r="F37" s="6">
        <f t="shared" si="1"/>
        <v>306.13500000000005</v>
      </c>
      <c r="G37" s="12" t="s">
        <v>175</v>
      </c>
    </row>
    <row r="38" spans="2:7" x14ac:dyDescent="0.25">
      <c r="B38" s="21">
        <v>125</v>
      </c>
      <c r="C38" s="5">
        <v>6.85</v>
      </c>
      <c r="D38" s="5"/>
      <c r="E38" s="5"/>
      <c r="F38" s="6">
        <f t="shared" si="1"/>
        <v>306.94500000000005</v>
      </c>
      <c r="G38" s="12" t="s">
        <v>73</v>
      </c>
    </row>
    <row r="39" spans="2:7" x14ac:dyDescent="0.25">
      <c r="B39" s="21">
        <v>130</v>
      </c>
      <c r="C39" s="5">
        <v>7.41</v>
      </c>
      <c r="D39" s="5"/>
      <c r="E39" s="5"/>
      <c r="F39" s="6">
        <f t="shared" si="1"/>
        <v>306.38500000000005</v>
      </c>
      <c r="G39" s="12" t="s">
        <v>139</v>
      </c>
    </row>
    <row r="40" spans="2:7" x14ac:dyDescent="0.25">
      <c r="B40" s="44">
        <v>140</v>
      </c>
      <c r="C40" s="35">
        <v>4.59</v>
      </c>
      <c r="D40" s="5"/>
      <c r="E40" s="5"/>
      <c r="F40" s="36">
        <f t="shared" si="1"/>
        <v>309.2050000000001</v>
      </c>
      <c r="G40" s="49" t="s">
        <v>145</v>
      </c>
    </row>
    <row r="41" spans="2:7" ht="15.75" thickBot="1" x14ac:dyDescent="0.3">
      <c r="B41" s="45">
        <v>149</v>
      </c>
      <c r="C41" s="46">
        <v>3.64</v>
      </c>
      <c r="D41" s="14"/>
      <c r="E41" s="14"/>
      <c r="F41" s="47">
        <f t="shared" si="1"/>
        <v>310.15500000000009</v>
      </c>
      <c r="G41" s="50" t="s">
        <v>83</v>
      </c>
    </row>
    <row r="43" spans="2:7" x14ac:dyDescent="0.25">
      <c r="F43" s="1">
        <f>+F41-F10</f>
        <v>0</v>
      </c>
    </row>
    <row r="44" spans="2:7" x14ac:dyDescent="0.25">
      <c r="F44" s="1">
        <f>+F41-Overall!F17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workbookViewId="0"/>
  </sheetViews>
  <sheetFormatPr defaultRowHeight="15" x14ac:dyDescent="0.25"/>
  <cols>
    <col min="2" max="2" width="15.7109375" customWidth="1"/>
    <col min="3" max="3" width="15.140625" bestFit="1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176</v>
      </c>
      <c r="E2" t="s">
        <v>102</v>
      </c>
      <c r="F2" t="s">
        <v>126</v>
      </c>
    </row>
    <row r="3" spans="2:7" ht="14.45" x14ac:dyDescent="0.3">
      <c r="B3" t="s">
        <v>95</v>
      </c>
      <c r="C3" s="51" t="s">
        <v>177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100</v>
      </c>
      <c r="E5" t="s">
        <v>103</v>
      </c>
      <c r="F5">
        <v>77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69</v>
      </c>
      <c r="C9" s="5">
        <v>4.4800000000000004</v>
      </c>
      <c r="D9" s="6">
        <f>+F9+C9</f>
        <v>315.46500000000003</v>
      </c>
      <c r="E9" s="5"/>
      <c r="F9" s="11">
        <f>+Overall!F19</f>
        <v>310.98500000000001</v>
      </c>
    </row>
    <row r="10" spans="2:7" ht="14.45" x14ac:dyDescent="0.3">
      <c r="B10" s="10" t="s">
        <v>83</v>
      </c>
      <c r="C10" s="5">
        <v>6.52</v>
      </c>
      <c r="D10" s="6">
        <f>+F10+C10</f>
        <v>315.32499999999999</v>
      </c>
      <c r="E10" s="5">
        <v>6.66</v>
      </c>
      <c r="F10" s="11">
        <f>+D9-E10</f>
        <v>308.80500000000001</v>
      </c>
    </row>
    <row r="11" spans="2:7" thickBot="1" x14ac:dyDescent="0.35">
      <c r="B11" s="13" t="s">
        <v>69</v>
      </c>
      <c r="C11" s="14"/>
      <c r="D11" s="14"/>
      <c r="E11" s="14">
        <v>4.3499999999999996</v>
      </c>
      <c r="F11" s="16">
        <f>+D10-E11</f>
        <v>310.97499999999997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315.46500000000003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6">
        <v>4.4800000000000004</v>
      </c>
      <c r="D18" s="5"/>
      <c r="E18" s="5"/>
      <c r="F18" s="6">
        <f>+F9</f>
        <v>310.98500000000001</v>
      </c>
      <c r="G18" s="12" t="s">
        <v>178</v>
      </c>
    </row>
    <row r="19" spans="2:7" ht="14.45" x14ac:dyDescent="0.3">
      <c r="B19" s="21">
        <v>6</v>
      </c>
      <c r="C19" s="6">
        <v>5.53</v>
      </c>
      <c r="D19" s="5"/>
      <c r="E19" s="5"/>
      <c r="F19" s="6">
        <f>+D$16-C19</f>
        <v>309.93500000000006</v>
      </c>
      <c r="G19" s="12" t="s">
        <v>179</v>
      </c>
    </row>
    <row r="20" spans="2:7" ht="14.45" x14ac:dyDescent="0.3">
      <c r="B20" s="21">
        <v>10</v>
      </c>
      <c r="C20" s="6">
        <v>9.5</v>
      </c>
      <c r="D20" s="5"/>
      <c r="E20" s="5"/>
      <c r="F20" s="6">
        <f>+D$16-C20</f>
        <v>305.96500000000003</v>
      </c>
      <c r="G20" s="12" t="s">
        <v>180</v>
      </c>
    </row>
    <row r="21" spans="2:7" ht="14.45" x14ac:dyDescent="0.3">
      <c r="B21" s="21">
        <v>18</v>
      </c>
      <c r="C21" s="6">
        <v>9.3800000000000008</v>
      </c>
      <c r="D21" s="5"/>
      <c r="E21" s="5"/>
      <c r="F21" s="6">
        <f>+D$16-C21</f>
        <v>306.08500000000004</v>
      </c>
      <c r="G21" s="12" t="s">
        <v>148</v>
      </c>
    </row>
    <row r="22" spans="2:7" ht="14.45" x14ac:dyDescent="0.3">
      <c r="B22" s="21">
        <v>22</v>
      </c>
      <c r="C22" s="6">
        <v>10.24</v>
      </c>
      <c r="D22" s="20">
        <v>0</v>
      </c>
      <c r="E22" s="5">
        <v>305.2</v>
      </c>
      <c r="F22" s="6">
        <f>+D$16-C22</f>
        <v>305.22500000000002</v>
      </c>
      <c r="G22" s="12" t="s">
        <v>28</v>
      </c>
    </row>
    <row r="23" spans="2:7" ht="14.45" x14ac:dyDescent="0.3">
      <c r="B23" s="21">
        <v>30</v>
      </c>
      <c r="C23" s="6"/>
      <c r="D23" s="20">
        <v>1.2</v>
      </c>
      <c r="E23" s="5">
        <v>305.2</v>
      </c>
      <c r="F23" s="20">
        <f t="shared" ref="F23:F27" si="0">+E23-D23</f>
        <v>304</v>
      </c>
      <c r="G23" s="12" t="s">
        <v>148</v>
      </c>
    </row>
    <row r="24" spans="2:7" ht="14.45" x14ac:dyDescent="0.3">
      <c r="B24" s="21">
        <v>40</v>
      </c>
      <c r="C24" s="6"/>
      <c r="D24" s="20">
        <v>0.8</v>
      </c>
      <c r="E24" s="5">
        <v>305.2</v>
      </c>
      <c r="F24" s="20">
        <f>+E24-D24</f>
        <v>304.39999999999998</v>
      </c>
      <c r="G24" s="12" t="s">
        <v>173</v>
      </c>
    </row>
    <row r="25" spans="2:7" ht="14.45" x14ac:dyDescent="0.3">
      <c r="B25" s="21">
        <v>45</v>
      </c>
      <c r="C25" s="6"/>
      <c r="D25" s="20">
        <v>1</v>
      </c>
      <c r="E25" s="5">
        <v>305.2</v>
      </c>
      <c r="F25" s="20">
        <f t="shared" si="0"/>
        <v>304.2</v>
      </c>
      <c r="G25" s="12" t="s">
        <v>173</v>
      </c>
    </row>
    <row r="26" spans="2:7" ht="14.45" x14ac:dyDescent="0.3">
      <c r="B26" s="21">
        <v>47</v>
      </c>
      <c r="C26" s="6"/>
      <c r="D26" s="20">
        <v>0.8</v>
      </c>
      <c r="E26" s="5">
        <v>305.2</v>
      </c>
      <c r="F26" s="20">
        <f t="shared" si="0"/>
        <v>304.39999999999998</v>
      </c>
      <c r="G26" s="12" t="s">
        <v>173</v>
      </c>
    </row>
    <row r="27" spans="2:7" ht="14.45" x14ac:dyDescent="0.3">
      <c r="B27" s="21">
        <v>55</v>
      </c>
      <c r="C27" s="6"/>
      <c r="D27" s="20">
        <v>1.1000000000000001</v>
      </c>
      <c r="E27" s="5">
        <v>305.2</v>
      </c>
      <c r="F27" s="20">
        <f t="shared" si="0"/>
        <v>304.09999999999997</v>
      </c>
      <c r="G27" s="12" t="s">
        <v>181</v>
      </c>
    </row>
    <row r="28" spans="2:7" ht="14.45" x14ac:dyDescent="0.3">
      <c r="B28" s="21">
        <v>55</v>
      </c>
      <c r="C28" s="6">
        <v>10.220000000000001</v>
      </c>
      <c r="D28" s="20">
        <v>0</v>
      </c>
      <c r="E28" s="5">
        <v>305.2</v>
      </c>
      <c r="F28" s="6">
        <f t="shared" ref="F28:F33" si="1">+D$16-C28</f>
        <v>305.245</v>
      </c>
      <c r="G28" s="12" t="s">
        <v>27</v>
      </c>
    </row>
    <row r="29" spans="2:7" ht="14.45" x14ac:dyDescent="0.3">
      <c r="B29" s="21">
        <v>55</v>
      </c>
      <c r="C29" s="6">
        <v>9.4</v>
      </c>
      <c r="D29" s="20"/>
      <c r="E29" s="5"/>
      <c r="F29" s="6">
        <f t="shared" si="1"/>
        <v>306.06500000000005</v>
      </c>
      <c r="G29" s="12" t="s">
        <v>182</v>
      </c>
    </row>
    <row r="30" spans="2:7" ht="14.45" x14ac:dyDescent="0.3">
      <c r="B30" s="21">
        <v>60</v>
      </c>
      <c r="C30" s="6">
        <v>8.39</v>
      </c>
      <c r="D30" s="20"/>
      <c r="E30" s="5"/>
      <c r="F30" s="6">
        <f t="shared" si="1"/>
        <v>307.07500000000005</v>
      </c>
      <c r="G30" s="12" t="s">
        <v>182</v>
      </c>
    </row>
    <row r="31" spans="2:7" ht="14.45" x14ac:dyDescent="0.3">
      <c r="B31" s="21">
        <v>70</v>
      </c>
      <c r="C31" s="6">
        <v>7.95</v>
      </c>
      <c r="D31" s="20"/>
      <c r="E31" s="5"/>
      <c r="F31" s="6">
        <f t="shared" si="1"/>
        <v>307.51500000000004</v>
      </c>
      <c r="G31" s="12" t="s">
        <v>139</v>
      </c>
    </row>
    <row r="32" spans="2:7" ht="14.45" x14ac:dyDescent="0.3">
      <c r="B32" s="21">
        <v>75</v>
      </c>
      <c r="C32" s="6">
        <v>6.9</v>
      </c>
      <c r="D32" s="20"/>
      <c r="E32" s="5"/>
      <c r="F32" s="6">
        <f t="shared" si="1"/>
        <v>308.56500000000005</v>
      </c>
      <c r="G32" s="12" t="s">
        <v>183</v>
      </c>
    </row>
    <row r="33" spans="2:7" thickBot="1" x14ac:dyDescent="0.35">
      <c r="B33" s="22">
        <v>77</v>
      </c>
      <c r="C33" s="23">
        <v>6.66</v>
      </c>
      <c r="D33" s="54"/>
      <c r="E33" s="14"/>
      <c r="F33" s="23">
        <f t="shared" si="1"/>
        <v>308.80500000000001</v>
      </c>
      <c r="G33" s="15" t="s">
        <v>184</v>
      </c>
    </row>
    <row r="34" spans="2:7" ht="14.45" x14ac:dyDescent="0.3">
      <c r="B34" s="18"/>
      <c r="C34" s="18"/>
      <c r="D34" s="52"/>
      <c r="E34" s="18"/>
      <c r="F34" s="52"/>
      <c r="G34" s="18"/>
    </row>
    <row r="35" spans="2:7" ht="14.45" x14ac:dyDescent="0.3">
      <c r="B35" s="18"/>
      <c r="C35" s="18"/>
      <c r="D35" s="52"/>
      <c r="E35" s="18"/>
      <c r="F35" s="19">
        <f>+F10-F33</f>
        <v>0</v>
      </c>
      <c r="G35" s="18"/>
    </row>
    <row r="36" spans="2:7" ht="14.45" x14ac:dyDescent="0.3">
      <c r="B36" s="18"/>
      <c r="C36" s="18"/>
      <c r="D36" s="52"/>
      <c r="E36" s="18"/>
      <c r="F36" s="19">
        <f>+F33-Overall!F20</f>
        <v>-9.9999999999909051E-3</v>
      </c>
      <c r="G36" s="18"/>
    </row>
    <row r="37" spans="2:7" ht="14.45" x14ac:dyDescent="0.3">
      <c r="B37" s="18"/>
      <c r="C37" s="18"/>
      <c r="D37" s="18"/>
      <c r="E37" s="18"/>
      <c r="F37" s="19"/>
      <c r="G37" s="18"/>
    </row>
    <row r="38" spans="2:7" x14ac:dyDescent="0.25">
      <c r="B38" s="18"/>
      <c r="C38" s="18"/>
      <c r="D38" s="18"/>
      <c r="E38" s="18"/>
      <c r="F38" s="19"/>
      <c r="G38" s="18"/>
    </row>
    <row r="39" spans="2:7" x14ac:dyDescent="0.25">
      <c r="B39" s="18"/>
      <c r="C39" s="18"/>
      <c r="D39" s="18"/>
      <c r="E39" s="18"/>
      <c r="F39" s="19"/>
      <c r="G39" s="18"/>
    </row>
    <row r="40" spans="2:7" x14ac:dyDescent="0.25">
      <c r="B40" s="34"/>
      <c r="C40" s="34"/>
      <c r="D40" s="18"/>
      <c r="E40" s="18"/>
      <c r="F40" s="53"/>
      <c r="G40" s="34"/>
    </row>
    <row r="41" spans="2:7" x14ac:dyDescent="0.25">
      <c r="B41" s="34"/>
      <c r="C41" s="34"/>
      <c r="D41" s="18"/>
      <c r="E41" s="18"/>
      <c r="F41" s="53"/>
      <c r="G41" s="34"/>
    </row>
    <row r="42" spans="2:7" x14ac:dyDescent="0.25">
      <c r="B42" s="18"/>
      <c r="C42" s="18"/>
      <c r="D42" s="18"/>
      <c r="E42" s="18"/>
      <c r="F42" s="18"/>
      <c r="G42" s="18"/>
    </row>
    <row r="43" spans="2:7" x14ac:dyDescent="0.25">
      <c r="B43" s="18"/>
      <c r="C43" s="18"/>
      <c r="D43" s="18"/>
      <c r="E43" s="18"/>
      <c r="F43" s="18"/>
      <c r="G43" s="18"/>
    </row>
    <row r="44" spans="2:7" x14ac:dyDescent="0.25">
      <c r="B44" s="18"/>
      <c r="C44" s="18"/>
      <c r="D44" s="18"/>
      <c r="E44" s="18"/>
      <c r="F44" s="18"/>
      <c r="G44" s="18"/>
    </row>
    <row r="45" spans="2:7" x14ac:dyDescent="0.25">
      <c r="B45" s="18"/>
      <c r="C45" s="18"/>
      <c r="D45" s="18"/>
      <c r="E45" s="18"/>
      <c r="F45" s="18"/>
      <c r="G45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/>
  </sheetViews>
  <sheetFormatPr defaultRowHeight="15" x14ac:dyDescent="0.25"/>
  <cols>
    <col min="2" max="2" width="15.7109375" customWidth="1"/>
    <col min="3" max="3" width="17.85546875" bestFit="1" customWidth="1"/>
    <col min="6" max="6" width="10.14062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51</v>
      </c>
      <c r="E2" t="s">
        <v>102</v>
      </c>
      <c r="F2" t="s">
        <v>126</v>
      </c>
    </row>
    <row r="3" spans="2:7" ht="14.45" x14ac:dyDescent="0.3">
      <c r="B3" t="s">
        <v>95</v>
      </c>
      <c r="C3" s="51" t="s">
        <v>185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100</v>
      </c>
      <c r="E5" t="s">
        <v>103</v>
      </c>
      <c r="F5">
        <v>65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69</v>
      </c>
      <c r="C9" s="5">
        <v>3.69</v>
      </c>
      <c r="D9" s="6">
        <f>+F9+C9</f>
        <v>315.255</v>
      </c>
      <c r="E9" s="5"/>
      <c r="F9" s="11">
        <f>+Overall!F23</f>
        <v>311.565</v>
      </c>
    </row>
    <row r="10" spans="2:7" ht="14.45" x14ac:dyDescent="0.3">
      <c r="B10" s="10" t="s">
        <v>83</v>
      </c>
      <c r="C10" s="5">
        <v>7.89</v>
      </c>
      <c r="D10" s="6">
        <f>+F10+C10</f>
        <v>315.54499999999996</v>
      </c>
      <c r="E10" s="6">
        <v>7.6</v>
      </c>
      <c r="F10" s="11">
        <f>+D9-E10</f>
        <v>307.65499999999997</v>
      </c>
    </row>
    <row r="11" spans="2:7" thickBot="1" x14ac:dyDescent="0.35">
      <c r="B11" s="13" t="s">
        <v>69</v>
      </c>
      <c r="C11" s="14"/>
      <c r="D11" s="14"/>
      <c r="E11" s="14">
        <v>3.99</v>
      </c>
      <c r="F11" s="16">
        <f>+D10-E11</f>
        <v>311.55499999999995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315.255</v>
      </c>
      <c r="E16" s="27"/>
      <c r="F16" s="27" t="s">
        <v>84</v>
      </c>
      <c r="G16" s="29"/>
    </row>
    <row r="17" spans="1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1:7" ht="14.45" x14ac:dyDescent="0.3">
      <c r="B18" s="21">
        <v>0</v>
      </c>
      <c r="C18" s="6">
        <v>3.69</v>
      </c>
      <c r="D18" s="5"/>
      <c r="E18" s="5"/>
      <c r="F18" s="6">
        <f>+F9</f>
        <v>311.565</v>
      </c>
      <c r="G18" s="12" t="s">
        <v>186</v>
      </c>
    </row>
    <row r="19" spans="1:7" ht="14.45" x14ac:dyDescent="0.3">
      <c r="B19" s="21">
        <v>3</v>
      </c>
      <c r="C19" s="6">
        <v>4.43</v>
      </c>
      <c r="D19" s="5"/>
      <c r="E19" s="5"/>
      <c r="F19" s="6">
        <f>+D$16-C19</f>
        <v>310.82499999999999</v>
      </c>
      <c r="G19" s="12" t="s">
        <v>187</v>
      </c>
    </row>
    <row r="20" spans="1:7" ht="14.45" x14ac:dyDescent="0.3">
      <c r="B20" s="21">
        <v>6</v>
      </c>
      <c r="C20" s="6">
        <v>7.59</v>
      </c>
      <c r="D20" s="5"/>
      <c r="E20" s="5"/>
      <c r="F20" s="6">
        <f t="shared" ref="F20:F21" si="0">+D$16-C20</f>
        <v>307.66500000000002</v>
      </c>
      <c r="G20" s="12" t="s">
        <v>188</v>
      </c>
    </row>
    <row r="21" spans="1:7" ht="14.45" x14ac:dyDescent="0.3">
      <c r="B21" s="21">
        <v>9</v>
      </c>
      <c r="C21" s="6">
        <v>9.8800000000000008</v>
      </c>
      <c r="D21" s="20">
        <v>0</v>
      </c>
      <c r="E21" s="20">
        <v>305.39999999999998</v>
      </c>
      <c r="F21" s="6">
        <f t="shared" si="0"/>
        <v>305.375</v>
      </c>
      <c r="G21" s="12" t="s">
        <v>28</v>
      </c>
    </row>
    <row r="22" spans="1:7" ht="14.45" x14ac:dyDescent="0.3">
      <c r="B22" s="21">
        <v>9</v>
      </c>
      <c r="C22" s="6">
        <v>11.05</v>
      </c>
      <c r="D22" s="20">
        <v>1.2</v>
      </c>
      <c r="E22" s="20">
        <v>305.39999999999998</v>
      </c>
      <c r="F22" s="20">
        <f>+E22-D22</f>
        <v>304.2</v>
      </c>
      <c r="G22" s="12" t="s">
        <v>189</v>
      </c>
    </row>
    <row r="23" spans="1:7" ht="14.45" x14ac:dyDescent="0.3">
      <c r="B23" s="21">
        <v>15</v>
      </c>
      <c r="C23" s="6">
        <v>11.5</v>
      </c>
      <c r="D23" s="20">
        <v>1.7</v>
      </c>
      <c r="E23" s="20">
        <v>305.39999999999998</v>
      </c>
      <c r="F23" s="20">
        <f t="shared" ref="F23:F26" si="1">+E23-D23</f>
        <v>303.7</v>
      </c>
      <c r="G23" s="12" t="s">
        <v>138</v>
      </c>
    </row>
    <row r="24" spans="1:7" ht="14.45" x14ac:dyDescent="0.3">
      <c r="B24" s="21">
        <v>20</v>
      </c>
      <c r="C24" s="6">
        <v>11.43</v>
      </c>
      <c r="D24" s="20">
        <v>1.6</v>
      </c>
      <c r="E24" s="20">
        <v>305.39999999999998</v>
      </c>
      <c r="F24" s="20">
        <f t="shared" si="1"/>
        <v>303.79999999999995</v>
      </c>
      <c r="G24" s="12" t="s">
        <v>148</v>
      </c>
    </row>
    <row r="25" spans="1:7" ht="14.45" x14ac:dyDescent="0.3">
      <c r="B25" s="21">
        <v>30</v>
      </c>
      <c r="C25" s="6">
        <v>11.03</v>
      </c>
      <c r="D25" s="20">
        <v>1.1000000000000001</v>
      </c>
      <c r="E25" s="20">
        <v>305.39999999999998</v>
      </c>
      <c r="F25" s="20">
        <f t="shared" si="1"/>
        <v>304.29999999999995</v>
      </c>
      <c r="G25" s="12" t="s">
        <v>148</v>
      </c>
    </row>
    <row r="26" spans="1:7" ht="14.45" x14ac:dyDescent="0.3">
      <c r="B26" s="21">
        <v>34</v>
      </c>
      <c r="C26" s="6">
        <v>10.53</v>
      </c>
      <c r="D26" s="20">
        <v>0.6</v>
      </c>
      <c r="E26" s="20">
        <v>305.39999999999998</v>
      </c>
      <c r="F26" s="20">
        <f t="shared" si="1"/>
        <v>304.79999999999995</v>
      </c>
      <c r="G26" s="12" t="s">
        <v>148</v>
      </c>
    </row>
    <row r="27" spans="1:7" ht="14.45" x14ac:dyDescent="0.3">
      <c r="B27" s="21">
        <v>40</v>
      </c>
      <c r="C27" s="6">
        <v>9.9</v>
      </c>
      <c r="D27" s="20">
        <v>0</v>
      </c>
      <c r="E27" s="20">
        <v>305.39999999999998</v>
      </c>
      <c r="F27" s="6">
        <f t="shared" ref="F27:F31" si="2">+D$16-C27</f>
        <v>305.35500000000002</v>
      </c>
      <c r="G27" s="12" t="s">
        <v>166</v>
      </c>
    </row>
    <row r="28" spans="1:7" ht="14.45" x14ac:dyDescent="0.3">
      <c r="B28" s="21">
        <v>44</v>
      </c>
      <c r="C28" s="6">
        <v>9.3000000000000007</v>
      </c>
      <c r="D28" s="20"/>
      <c r="E28" s="5"/>
      <c r="F28" s="6">
        <f t="shared" si="2"/>
        <v>305.95499999999998</v>
      </c>
      <c r="G28" s="12" t="s">
        <v>139</v>
      </c>
    </row>
    <row r="29" spans="1:7" ht="14.45" x14ac:dyDescent="0.3">
      <c r="B29" s="21">
        <v>50</v>
      </c>
      <c r="C29" s="6">
        <v>8.06</v>
      </c>
      <c r="D29" s="20"/>
      <c r="E29" s="5"/>
      <c r="F29" s="6">
        <f t="shared" si="2"/>
        <v>307.19499999999999</v>
      </c>
      <c r="G29" s="12" t="s">
        <v>190</v>
      </c>
    </row>
    <row r="30" spans="1:7" ht="14.45" x14ac:dyDescent="0.3">
      <c r="B30" s="21">
        <v>56</v>
      </c>
      <c r="C30" s="6">
        <v>7.76</v>
      </c>
      <c r="D30" s="20"/>
      <c r="E30" s="5"/>
      <c r="F30" s="6">
        <f t="shared" si="2"/>
        <v>307.495</v>
      </c>
      <c r="G30" s="12" t="s">
        <v>191</v>
      </c>
    </row>
    <row r="31" spans="1:7" thickBot="1" x14ac:dyDescent="0.35">
      <c r="B31" s="22">
        <v>65</v>
      </c>
      <c r="C31" s="23">
        <v>7.6</v>
      </c>
      <c r="D31" s="54"/>
      <c r="E31" s="14"/>
      <c r="F31" s="23">
        <f t="shared" si="2"/>
        <v>307.65499999999997</v>
      </c>
      <c r="G31" s="15" t="s">
        <v>192</v>
      </c>
    </row>
    <row r="32" spans="1:7" ht="14.45" x14ac:dyDescent="0.3">
      <c r="A32" s="18"/>
      <c r="B32" s="18"/>
      <c r="C32" s="18"/>
      <c r="D32" s="52"/>
      <c r="E32" s="18"/>
      <c r="F32" s="52"/>
      <c r="G32" s="18"/>
    </row>
    <row r="33" spans="1:7" ht="14.45" x14ac:dyDescent="0.3">
      <c r="A33" s="18"/>
      <c r="B33" s="18"/>
      <c r="C33" s="18"/>
      <c r="D33" s="52"/>
      <c r="E33" s="18"/>
      <c r="F33" s="19">
        <f>+F31-F10</f>
        <v>0</v>
      </c>
      <c r="G33" s="18"/>
    </row>
    <row r="34" spans="1:7" ht="14.45" x14ac:dyDescent="0.3">
      <c r="A34" s="18"/>
      <c r="B34" s="18"/>
      <c r="C34" s="18"/>
      <c r="D34" s="52"/>
      <c r="E34" s="18"/>
      <c r="F34" s="19">
        <f>+F31-Overall!F22</f>
        <v>-9.9999999999909051E-3</v>
      </c>
      <c r="G34" s="18"/>
    </row>
    <row r="35" spans="1:7" ht="14.45" x14ac:dyDescent="0.3">
      <c r="A35" s="18"/>
      <c r="B35" s="18"/>
      <c r="C35" s="18"/>
      <c r="D35" s="52"/>
      <c r="E35" s="18"/>
      <c r="F35" s="19"/>
      <c r="G35" s="18"/>
    </row>
    <row r="36" spans="1:7" ht="14.45" x14ac:dyDescent="0.3">
      <c r="A36" s="18"/>
      <c r="B36" s="18"/>
      <c r="C36" s="18"/>
      <c r="D36" s="52"/>
      <c r="E36" s="18"/>
      <c r="F36" s="19"/>
      <c r="G36" s="18"/>
    </row>
    <row r="37" spans="1:7" ht="14.45" x14ac:dyDescent="0.3">
      <c r="A37" s="18"/>
      <c r="B37" s="18"/>
      <c r="C37" s="18"/>
      <c r="D37" s="18"/>
      <c r="E37" s="18"/>
      <c r="F37" s="19"/>
      <c r="G37" s="18"/>
    </row>
    <row r="38" spans="1:7" x14ac:dyDescent="0.25">
      <c r="A38" s="18"/>
      <c r="B38" s="18"/>
      <c r="C38" s="18"/>
      <c r="D38" s="18"/>
      <c r="E38" s="18"/>
      <c r="F38" s="19"/>
      <c r="G38" s="18"/>
    </row>
    <row r="39" spans="1:7" x14ac:dyDescent="0.25">
      <c r="A39" s="18"/>
      <c r="B39" s="18"/>
      <c r="C39" s="18"/>
      <c r="D39" s="18"/>
      <c r="E39" s="18"/>
      <c r="F39" s="19"/>
      <c r="G39" s="18"/>
    </row>
    <row r="40" spans="1:7" x14ac:dyDescent="0.25">
      <c r="A40" s="18"/>
      <c r="B40" s="34"/>
      <c r="C40" s="34"/>
      <c r="D40" s="18"/>
      <c r="E40" s="18"/>
      <c r="F40" s="53"/>
      <c r="G40" s="34"/>
    </row>
    <row r="41" spans="1:7" x14ac:dyDescent="0.25">
      <c r="A41" s="18"/>
      <c r="B41" s="34"/>
      <c r="C41" s="34"/>
      <c r="D41" s="18"/>
      <c r="E41" s="18"/>
      <c r="F41" s="53"/>
      <c r="G41" s="34"/>
    </row>
    <row r="42" spans="1:7" x14ac:dyDescent="0.25">
      <c r="A42" s="18"/>
      <c r="B42" s="18"/>
      <c r="C42" s="18"/>
      <c r="D42" s="18"/>
      <c r="E42" s="18"/>
      <c r="F42" s="18"/>
      <c r="G42" s="18"/>
    </row>
    <row r="43" spans="1:7" x14ac:dyDescent="0.25">
      <c r="A43" s="18"/>
      <c r="B43" s="18"/>
      <c r="C43" s="18"/>
      <c r="D43" s="18"/>
      <c r="E43" s="18"/>
      <c r="F43" s="18"/>
      <c r="G43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4" workbookViewId="0">
      <selection activeCell="G34" sqref="G34"/>
    </sheetView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193</v>
      </c>
      <c r="E2" t="s">
        <v>102</v>
      </c>
      <c r="F2" t="s">
        <v>126</v>
      </c>
    </row>
    <row r="3" spans="2:7" ht="14.45" x14ac:dyDescent="0.3">
      <c r="B3" t="s">
        <v>95</v>
      </c>
      <c r="C3" s="51" t="s">
        <v>194</v>
      </c>
      <c r="F3" s="3" t="s">
        <v>195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100</v>
      </c>
      <c r="E5" t="s">
        <v>103</v>
      </c>
      <c r="F5" t="s">
        <v>196</v>
      </c>
    </row>
    <row r="6" spans="2:7" ht="14.45" x14ac:dyDescent="0.3">
      <c r="G6" s="4" t="s">
        <v>197</v>
      </c>
    </row>
    <row r="7" spans="2:7" thickBot="1" x14ac:dyDescent="0.35">
      <c r="G7" s="55" t="s">
        <v>198</v>
      </c>
    </row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  <c r="G8" s="56" t="s">
        <v>199</v>
      </c>
    </row>
    <row r="9" spans="2:7" ht="14.45" x14ac:dyDescent="0.3">
      <c r="B9" s="10" t="s">
        <v>69</v>
      </c>
      <c r="C9" s="5">
        <v>4.75</v>
      </c>
      <c r="D9" s="6">
        <f>+F9+C9</f>
        <v>317.85499999999996</v>
      </c>
      <c r="E9" s="5"/>
      <c r="F9" s="11">
        <f>+Overall!F25</f>
        <v>313.10499999999996</v>
      </c>
      <c r="G9" s="55" t="s">
        <v>200</v>
      </c>
    </row>
    <row r="10" spans="2:7" ht="14.45" x14ac:dyDescent="0.3">
      <c r="B10" s="10" t="s">
        <v>83</v>
      </c>
      <c r="C10" s="5">
        <v>8.93</v>
      </c>
      <c r="D10" s="6">
        <f>+F10+C10</f>
        <v>317.38499999999999</v>
      </c>
      <c r="E10" s="5">
        <v>9.4</v>
      </c>
      <c r="F10" s="11">
        <f>+D9-E10</f>
        <v>308.45499999999998</v>
      </c>
      <c r="G10" s="56" t="s">
        <v>201</v>
      </c>
    </row>
    <row r="11" spans="2:7" thickBot="1" x14ac:dyDescent="0.35">
      <c r="B11" s="13" t="s">
        <v>69</v>
      </c>
      <c r="C11" s="14"/>
      <c r="D11" s="14"/>
      <c r="E11" s="14">
        <v>4.2699999999999996</v>
      </c>
      <c r="F11" s="16">
        <f>+D10-E11</f>
        <v>313.11500000000001</v>
      </c>
      <c r="G11" s="56" t="s">
        <v>202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ht="15.75" thickBot="1" x14ac:dyDescent="0.3"/>
    <row r="15" spans="2:7" x14ac:dyDescent="0.25">
      <c r="B15" s="7"/>
      <c r="C15" s="8"/>
      <c r="D15" s="30" t="s">
        <v>11</v>
      </c>
      <c r="E15" s="8"/>
      <c r="F15" s="8"/>
      <c r="G15" s="9"/>
    </row>
    <row r="16" spans="2:7" x14ac:dyDescent="0.25">
      <c r="B16" s="26" t="s">
        <v>86</v>
      </c>
      <c r="C16" s="27" t="s">
        <v>87</v>
      </c>
      <c r="D16" s="28">
        <f>+F18+C18</f>
        <v>317.85499999999996</v>
      </c>
      <c r="E16" s="27"/>
      <c r="F16" s="27" t="s">
        <v>84</v>
      </c>
      <c r="G16" s="29"/>
    </row>
    <row r="17" spans="2:7" x14ac:dyDescent="0.25">
      <c r="B17" s="21"/>
      <c r="C17" s="5"/>
      <c r="D17" s="24" t="s">
        <v>212</v>
      </c>
      <c r="E17" s="25" t="s">
        <v>213</v>
      </c>
      <c r="F17" s="5"/>
      <c r="G17" s="12"/>
    </row>
    <row r="18" spans="2:7" x14ac:dyDescent="0.25">
      <c r="B18" s="21">
        <v>0</v>
      </c>
      <c r="C18" s="6">
        <v>4.75</v>
      </c>
      <c r="D18" s="5"/>
      <c r="E18" s="5"/>
      <c r="F18" s="6">
        <f>+F9</f>
        <v>313.10499999999996</v>
      </c>
      <c r="G18" s="12" t="s">
        <v>69</v>
      </c>
    </row>
    <row r="19" spans="2:7" x14ac:dyDescent="0.25">
      <c r="B19" s="21">
        <v>3</v>
      </c>
      <c r="C19" s="6">
        <v>5.2</v>
      </c>
      <c r="D19" s="5"/>
      <c r="E19" s="5"/>
      <c r="F19" s="6">
        <f>+D$16-C19</f>
        <v>312.65499999999997</v>
      </c>
      <c r="G19" s="12" t="s">
        <v>203</v>
      </c>
    </row>
    <row r="20" spans="2:7" x14ac:dyDescent="0.25">
      <c r="B20" s="21">
        <v>5</v>
      </c>
      <c r="C20" s="6">
        <v>8.65</v>
      </c>
      <c r="D20" s="5"/>
      <c r="E20" s="5"/>
      <c r="F20" s="6">
        <f t="shared" ref="F20:F32" si="0">+D$16-C20</f>
        <v>309.20499999999998</v>
      </c>
      <c r="G20" s="12" t="s">
        <v>204</v>
      </c>
    </row>
    <row r="21" spans="2:7" x14ac:dyDescent="0.25">
      <c r="B21" s="21">
        <v>9</v>
      </c>
      <c r="C21" s="6">
        <v>12.34</v>
      </c>
      <c r="D21" s="52">
        <v>0</v>
      </c>
      <c r="E21" s="5">
        <v>305.5</v>
      </c>
      <c r="F21" s="6">
        <f t="shared" si="0"/>
        <v>305.51499999999999</v>
      </c>
      <c r="G21" s="12" t="s">
        <v>28</v>
      </c>
    </row>
    <row r="22" spans="2:7" x14ac:dyDescent="0.25">
      <c r="B22" s="21">
        <v>9</v>
      </c>
      <c r="C22" s="6">
        <v>13.23</v>
      </c>
      <c r="D22" s="20">
        <v>0</v>
      </c>
      <c r="E22" s="5">
        <v>305.5</v>
      </c>
      <c r="F22" s="6">
        <f t="shared" si="0"/>
        <v>304.62499999999994</v>
      </c>
      <c r="G22" s="12" t="s">
        <v>205</v>
      </c>
    </row>
    <row r="23" spans="2:7" x14ac:dyDescent="0.25">
      <c r="B23" s="21">
        <v>20</v>
      </c>
      <c r="C23" s="6">
        <v>13.13</v>
      </c>
      <c r="D23" s="5">
        <v>0.9</v>
      </c>
      <c r="E23" s="5">
        <v>305.5</v>
      </c>
      <c r="F23" s="6">
        <f t="shared" si="0"/>
        <v>304.72499999999997</v>
      </c>
      <c r="G23" s="12" t="s">
        <v>138</v>
      </c>
    </row>
    <row r="24" spans="2:7" x14ac:dyDescent="0.25">
      <c r="B24" s="21">
        <v>30</v>
      </c>
      <c r="C24" s="6">
        <v>12.8</v>
      </c>
      <c r="D24" s="20">
        <v>0.5</v>
      </c>
      <c r="E24" s="5">
        <v>305.5</v>
      </c>
      <c r="F24" s="6">
        <f t="shared" si="0"/>
        <v>305.05499999999995</v>
      </c>
      <c r="G24" s="12" t="s">
        <v>138</v>
      </c>
    </row>
    <row r="25" spans="2:7" x14ac:dyDescent="0.25">
      <c r="B25" s="21">
        <v>37</v>
      </c>
      <c r="C25" s="6">
        <v>13.08</v>
      </c>
      <c r="D25" s="20">
        <v>0.8</v>
      </c>
      <c r="E25" s="5">
        <v>305.5</v>
      </c>
      <c r="F25" s="6">
        <f t="shared" si="0"/>
        <v>304.77499999999998</v>
      </c>
      <c r="G25" s="12" t="s">
        <v>138</v>
      </c>
    </row>
    <row r="26" spans="2:7" x14ac:dyDescent="0.25">
      <c r="B26" s="21">
        <v>42</v>
      </c>
      <c r="C26" s="6">
        <v>13.3</v>
      </c>
      <c r="D26" s="20">
        <v>1</v>
      </c>
      <c r="E26" s="5">
        <v>305.5</v>
      </c>
      <c r="F26" s="6">
        <f t="shared" si="0"/>
        <v>304.55499999999995</v>
      </c>
      <c r="G26" s="12" t="s">
        <v>205</v>
      </c>
    </row>
    <row r="27" spans="2:7" x14ac:dyDescent="0.25">
      <c r="B27" s="21">
        <v>42</v>
      </c>
      <c r="C27" s="6">
        <v>12.35</v>
      </c>
      <c r="D27" s="20">
        <v>0</v>
      </c>
      <c r="E27" s="5">
        <v>305.5</v>
      </c>
      <c r="F27" s="6">
        <f t="shared" si="0"/>
        <v>305.50499999999994</v>
      </c>
      <c r="G27" s="12" t="s">
        <v>27</v>
      </c>
    </row>
    <row r="28" spans="2:7" x14ac:dyDescent="0.25">
      <c r="B28" s="21">
        <v>43</v>
      </c>
      <c r="C28" s="6">
        <v>12.14</v>
      </c>
      <c r="D28" s="20"/>
      <c r="E28" s="5"/>
      <c r="F28" s="6">
        <f t="shared" si="0"/>
        <v>305.71499999999997</v>
      </c>
      <c r="G28" s="12" t="s">
        <v>206</v>
      </c>
    </row>
    <row r="29" spans="2:7" x14ac:dyDescent="0.25">
      <c r="B29" s="21">
        <v>46</v>
      </c>
      <c r="C29" s="6">
        <v>11.86</v>
      </c>
      <c r="D29" s="20"/>
      <c r="E29" s="5"/>
      <c r="F29" s="6">
        <f t="shared" si="0"/>
        <v>305.99499999999995</v>
      </c>
      <c r="G29" s="12" t="s">
        <v>206</v>
      </c>
    </row>
    <row r="30" spans="2:7" x14ac:dyDescent="0.25">
      <c r="B30" s="21">
        <v>57</v>
      </c>
      <c r="C30" s="6">
        <v>9.89</v>
      </c>
      <c r="D30" s="20"/>
      <c r="E30" s="5"/>
      <c r="F30" s="6">
        <f t="shared" si="0"/>
        <v>307.96499999999997</v>
      </c>
      <c r="G30" s="12" t="s">
        <v>207</v>
      </c>
    </row>
    <row r="31" spans="2:7" x14ac:dyDescent="0.25">
      <c r="B31" s="21">
        <v>61</v>
      </c>
      <c r="C31" s="6">
        <v>10.06</v>
      </c>
      <c r="D31" s="20"/>
      <c r="E31" s="5"/>
      <c r="F31" s="6">
        <f t="shared" si="0"/>
        <v>307.79499999999996</v>
      </c>
      <c r="G31" s="12" t="s">
        <v>208</v>
      </c>
    </row>
    <row r="32" spans="2:7" ht="15.75" thickBot="1" x14ac:dyDescent="0.3">
      <c r="B32" s="22">
        <v>65</v>
      </c>
      <c r="C32" s="23">
        <v>9.4</v>
      </c>
      <c r="D32" s="54"/>
      <c r="E32" s="14"/>
      <c r="F32" s="23">
        <f t="shared" si="0"/>
        <v>308.45499999999998</v>
      </c>
      <c r="G32" s="15" t="s">
        <v>192</v>
      </c>
    </row>
    <row r="34" spans="2:7" ht="14.45" x14ac:dyDescent="0.3">
      <c r="F34" s="1">
        <f>+F32-F10</f>
        <v>0</v>
      </c>
    </row>
    <row r="35" spans="2:7" ht="14.45" x14ac:dyDescent="0.3">
      <c r="F35" s="1">
        <f>+F32-Overall!F24</f>
        <v>0</v>
      </c>
    </row>
    <row r="37" spans="2:7" ht="14.45" x14ac:dyDescent="0.3">
      <c r="B37" t="s">
        <v>209</v>
      </c>
    </row>
    <row r="38" spans="2:7" ht="14.45" x14ac:dyDescent="0.3">
      <c r="C38">
        <v>10.07</v>
      </c>
      <c r="F38" s="6">
        <f t="shared" ref="F38:F39" si="1">+D$16-C38</f>
        <v>307.78499999999997</v>
      </c>
      <c r="G38" t="s">
        <v>210</v>
      </c>
    </row>
    <row r="39" spans="2:7" ht="14.45" x14ac:dyDescent="0.3">
      <c r="C39">
        <v>9.61</v>
      </c>
      <c r="F39" s="6">
        <f t="shared" si="1"/>
        <v>308.24499999999995</v>
      </c>
      <c r="G39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workbookViewId="0"/>
  </sheetViews>
  <sheetFormatPr defaultRowHeight="15" x14ac:dyDescent="0.25"/>
  <cols>
    <col min="2" max="2" width="15.7109375" customWidth="1"/>
    <col min="3" max="3" width="13.85546875" customWidth="1"/>
    <col min="7" max="7" width="23.140625" bestFit="1" customWidth="1"/>
  </cols>
  <sheetData>
    <row r="1" spans="2:7" ht="14.45" x14ac:dyDescent="0.3">
      <c r="B1" t="s">
        <v>93</v>
      </c>
      <c r="C1" s="4" t="s">
        <v>97</v>
      </c>
      <c r="E1" t="s">
        <v>101</v>
      </c>
      <c r="F1" t="s">
        <v>108</v>
      </c>
    </row>
    <row r="2" spans="2:7" ht="14.45" x14ac:dyDescent="0.3">
      <c r="B2" t="s">
        <v>94</v>
      </c>
      <c r="C2" s="32" t="s">
        <v>214</v>
      </c>
      <c r="E2" t="s">
        <v>102</v>
      </c>
      <c r="F2" t="s">
        <v>126</v>
      </c>
    </row>
    <row r="3" spans="2:7" ht="14.45" x14ac:dyDescent="0.3">
      <c r="B3" t="s">
        <v>95</v>
      </c>
      <c r="C3" s="51" t="s">
        <v>215</v>
      </c>
      <c r="F3" t="s">
        <v>127</v>
      </c>
    </row>
    <row r="4" spans="2:7" ht="14.45" x14ac:dyDescent="0.3">
      <c r="B4" t="s">
        <v>96</v>
      </c>
      <c r="C4" s="4" t="s">
        <v>98</v>
      </c>
    </row>
    <row r="5" spans="2:7" ht="14.45" x14ac:dyDescent="0.3">
      <c r="B5" t="s">
        <v>99</v>
      </c>
      <c r="C5" s="4" t="s">
        <v>107</v>
      </c>
      <c r="E5" t="s">
        <v>103</v>
      </c>
      <c r="F5" t="s">
        <v>216</v>
      </c>
    </row>
    <row r="7" spans="2:7" thickBot="1" x14ac:dyDescent="0.35"/>
    <row r="8" spans="2:7" ht="14.45" x14ac:dyDescent="0.3">
      <c r="B8" s="31" t="s">
        <v>92</v>
      </c>
      <c r="C8" s="8" t="s">
        <v>23</v>
      </c>
      <c r="D8" s="8" t="s">
        <v>11</v>
      </c>
      <c r="E8" s="8" t="s">
        <v>24</v>
      </c>
      <c r="F8" s="9" t="s">
        <v>90</v>
      </c>
    </row>
    <row r="9" spans="2:7" ht="14.45" x14ac:dyDescent="0.3">
      <c r="B9" s="10" t="s">
        <v>69</v>
      </c>
      <c r="C9" s="5">
        <v>4.58</v>
      </c>
      <c r="D9" s="6">
        <f>+F9+C9</f>
        <v>317.82499999999993</v>
      </c>
      <c r="E9" s="5"/>
      <c r="F9" s="11">
        <f>+Overall!F27</f>
        <v>313.24499999999995</v>
      </c>
    </row>
    <row r="10" spans="2:7" ht="14.45" x14ac:dyDescent="0.3">
      <c r="B10" s="10" t="s">
        <v>83</v>
      </c>
      <c r="C10" s="5">
        <v>9.1300000000000008</v>
      </c>
      <c r="D10" s="6">
        <f>+F10+C10</f>
        <v>317.95499999999993</v>
      </c>
      <c r="E10" s="6">
        <v>9</v>
      </c>
      <c r="F10" s="11">
        <f>+D9-E10</f>
        <v>308.82499999999993</v>
      </c>
    </row>
    <row r="11" spans="2:7" thickBot="1" x14ac:dyDescent="0.35">
      <c r="B11" s="13" t="s">
        <v>69</v>
      </c>
      <c r="C11" s="14"/>
      <c r="D11" s="14"/>
      <c r="E11" s="14">
        <v>4.71</v>
      </c>
      <c r="F11" s="16">
        <f>+D10-E11</f>
        <v>313.24499999999995</v>
      </c>
    </row>
    <row r="12" spans="2:7" ht="14.45" x14ac:dyDescent="0.3">
      <c r="B12" s="17"/>
      <c r="C12" s="18"/>
      <c r="D12" s="18"/>
      <c r="E12" s="18"/>
      <c r="F12" s="19"/>
    </row>
    <row r="13" spans="2:7" ht="14.45" x14ac:dyDescent="0.3">
      <c r="B13" s="17"/>
      <c r="C13" s="18"/>
      <c r="D13" s="18"/>
      <c r="E13" s="18"/>
      <c r="F13" s="19"/>
    </row>
    <row r="14" spans="2:7" thickBot="1" x14ac:dyDescent="0.35"/>
    <row r="15" spans="2:7" ht="14.45" x14ac:dyDescent="0.3">
      <c r="B15" s="7"/>
      <c r="C15" s="8"/>
      <c r="D15" s="30" t="s">
        <v>11</v>
      </c>
      <c r="E15" s="8"/>
      <c r="F15" s="8"/>
      <c r="G15" s="9"/>
    </row>
    <row r="16" spans="2:7" ht="14.45" x14ac:dyDescent="0.3">
      <c r="B16" s="26" t="s">
        <v>86</v>
      </c>
      <c r="C16" s="27" t="s">
        <v>87</v>
      </c>
      <c r="D16" s="28">
        <f>+F18+C18</f>
        <v>317.82499999999993</v>
      </c>
      <c r="E16" s="27"/>
      <c r="F16" s="27" t="s">
        <v>84</v>
      </c>
      <c r="G16" s="29"/>
    </row>
    <row r="17" spans="2:7" ht="14.45" x14ac:dyDescent="0.3">
      <c r="B17" s="21"/>
      <c r="C17" s="5"/>
      <c r="D17" s="24" t="s">
        <v>212</v>
      </c>
      <c r="E17" s="25" t="s">
        <v>213</v>
      </c>
      <c r="F17" s="5"/>
      <c r="G17" s="12"/>
    </row>
    <row r="18" spans="2:7" ht="14.45" x14ac:dyDescent="0.3">
      <c r="B18" s="21">
        <v>0</v>
      </c>
      <c r="C18" s="5">
        <v>4.58</v>
      </c>
      <c r="D18" s="5"/>
      <c r="E18" s="5"/>
      <c r="F18" s="6">
        <f>+F9</f>
        <v>313.24499999999995</v>
      </c>
      <c r="G18" s="12" t="s">
        <v>69</v>
      </c>
    </row>
    <row r="19" spans="2:7" ht="14.45" x14ac:dyDescent="0.3">
      <c r="B19" s="21">
        <v>1</v>
      </c>
      <c r="C19" s="5">
        <v>5.14</v>
      </c>
      <c r="D19" s="5"/>
      <c r="E19" s="5"/>
      <c r="F19" s="6">
        <f>+D$16-C19</f>
        <v>312.68499999999995</v>
      </c>
      <c r="G19" s="12" t="s">
        <v>152</v>
      </c>
    </row>
    <row r="20" spans="2:7" ht="14.45" x14ac:dyDescent="0.3">
      <c r="B20" s="21">
        <v>9</v>
      </c>
      <c r="C20" s="5">
        <v>12.08</v>
      </c>
      <c r="D20" s="5">
        <v>0</v>
      </c>
      <c r="E20" s="5">
        <v>305.7</v>
      </c>
      <c r="F20" s="6">
        <f t="shared" ref="F20:F32" si="0">+D$16-C20</f>
        <v>305.74499999999995</v>
      </c>
      <c r="G20" s="12" t="s">
        <v>28</v>
      </c>
    </row>
    <row r="21" spans="2:7" ht="14.45" x14ac:dyDescent="0.3">
      <c r="B21" s="21">
        <v>9</v>
      </c>
      <c r="C21" s="5"/>
      <c r="D21" s="5">
        <v>0.9</v>
      </c>
      <c r="E21" s="5">
        <v>305.7</v>
      </c>
      <c r="F21" s="20">
        <f>+E21-D21</f>
        <v>304.8</v>
      </c>
      <c r="G21" s="12" t="s">
        <v>138</v>
      </c>
    </row>
    <row r="22" spans="2:7" ht="14.45" x14ac:dyDescent="0.3">
      <c r="B22" s="21">
        <v>13</v>
      </c>
      <c r="C22" s="5"/>
      <c r="D22" s="5">
        <v>2.2999999999999998</v>
      </c>
      <c r="E22" s="5">
        <v>305.7</v>
      </c>
      <c r="F22" s="20">
        <f t="shared" ref="F22:F27" si="1">+E22-D22</f>
        <v>303.39999999999998</v>
      </c>
      <c r="G22" s="12" t="s">
        <v>138</v>
      </c>
    </row>
    <row r="23" spans="2:7" ht="14.45" x14ac:dyDescent="0.3">
      <c r="B23" s="21">
        <v>18</v>
      </c>
      <c r="C23" s="5"/>
      <c r="D23" s="20">
        <v>3.1</v>
      </c>
      <c r="E23" s="5">
        <v>305.7</v>
      </c>
      <c r="F23" s="20">
        <f t="shared" si="1"/>
        <v>302.59999999999997</v>
      </c>
      <c r="G23" s="12" t="s">
        <v>138</v>
      </c>
    </row>
    <row r="24" spans="2:7" ht="14.45" x14ac:dyDescent="0.3">
      <c r="B24" s="21">
        <v>23</v>
      </c>
      <c r="C24" s="5"/>
      <c r="D24" s="20">
        <v>2.9</v>
      </c>
      <c r="E24" s="5">
        <v>305.7</v>
      </c>
      <c r="F24" s="20">
        <f t="shared" si="1"/>
        <v>302.8</v>
      </c>
      <c r="G24" s="12" t="s">
        <v>148</v>
      </c>
    </row>
    <row r="25" spans="2:7" ht="14.45" x14ac:dyDescent="0.3">
      <c r="B25" s="21">
        <v>30</v>
      </c>
      <c r="C25" s="5"/>
      <c r="D25" s="20">
        <v>2.9</v>
      </c>
      <c r="E25" s="5">
        <v>305.7</v>
      </c>
      <c r="F25" s="20">
        <f t="shared" si="1"/>
        <v>302.8</v>
      </c>
      <c r="G25" s="12" t="s">
        <v>148</v>
      </c>
    </row>
    <row r="26" spans="2:7" ht="14.45" x14ac:dyDescent="0.3">
      <c r="B26" s="21">
        <v>40</v>
      </c>
      <c r="C26" s="5"/>
      <c r="D26" s="20">
        <v>2.6</v>
      </c>
      <c r="E26" s="5">
        <v>305.7</v>
      </c>
      <c r="F26" s="20">
        <f t="shared" si="1"/>
        <v>303.09999999999997</v>
      </c>
      <c r="G26" s="12" t="s">
        <v>138</v>
      </c>
    </row>
    <row r="27" spans="2:7" ht="14.45" x14ac:dyDescent="0.3">
      <c r="B27" s="21">
        <v>44</v>
      </c>
      <c r="C27" s="5"/>
      <c r="D27" s="20">
        <v>2.1</v>
      </c>
      <c r="E27" s="5">
        <v>305.7</v>
      </c>
      <c r="F27" s="20">
        <f t="shared" si="1"/>
        <v>303.59999999999997</v>
      </c>
      <c r="G27" s="12" t="s">
        <v>205</v>
      </c>
    </row>
    <row r="28" spans="2:7" ht="14.45" x14ac:dyDescent="0.3">
      <c r="B28" s="21">
        <v>44</v>
      </c>
      <c r="C28" s="5">
        <v>12.11</v>
      </c>
      <c r="D28" s="20">
        <v>0</v>
      </c>
      <c r="E28" s="5">
        <v>305.7</v>
      </c>
      <c r="F28" s="6">
        <f t="shared" si="0"/>
        <v>305.71499999999992</v>
      </c>
      <c r="G28" s="12" t="s">
        <v>27</v>
      </c>
    </row>
    <row r="29" spans="2:7" ht="14.45" x14ac:dyDescent="0.3">
      <c r="B29" s="21">
        <v>45</v>
      </c>
      <c r="C29" s="5">
        <v>11.05</v>
      </c>
      <c r="D29" s="20"/>
      <c r="E29" s="5"/>
      <c r="F29" s="6">
        <f t="shared" si="0"/>
        <v>306.77499999999992</v>
      </c>
      <c r="G29" s="12" t="s">
        <v>145</v>
      </c>
    </row>
    <row r="30" spans="2:7" ht="14.45" x14ac:dyDescent="0.3">
      <c r="B30" s="21">
        <v>50</v>
      </c>
      <c r="C30" s="5">
        <v>10.59</v>
      </c>
      <c r="D30" s="20"/>
      <c r="E30" s="5"/>
      <c r="F30" s="6">
        <f t="shared" si="0"/>
        <v>307.23499999999996</v>
      </c>
      <c r="G30" s="12" t="s">
        <v>73</v>
      </c>
    </row>
    <row r="31" spans="2:7" ht="14.45" x14ac:dyDescent="0.3">
      <c r="B31" s="21">
        <v>56</v>
      </c>
      <c r="C31" s="5">
        <v>9.2899999999999991</v>
      </c>
      <c r="D31" s="20"/>
      <c r="E31" s="5"/>
      <c r="F31" s="6">
        <f t="shared" si="0"/>
        <v>308.53499999999991</v>
      </c>
      <c r="G31" s="12" t="s">
        <v>217</v>
      </c>
    </row>
    <row r="32" spans="2:7" thickBot="1" x14ac:dyDescent="0.35">
      <c r="B32" s="22">
        <v>60</v>
      </c>
      <c r="C32" s="14">
        <v>9</v>
      </c>
      <c r="D32" s="54"/>
      <c r="E32" s="14"/>
      <c r="F32" s="23">
        <f t="shared" si="0"/>
        <v>308.82499999999993</v>
      </c>
      <c r="G32" s="15" t="s">
        <v>83</v>
      </c>
    </row>
    <row r="34" spans="6:6" ht="14.45" x14ac:dyDescent="0.3">
      <c r="F34" s="1">
        <f>+F32-F10</f>
        <v>0</v>
      </c>
    </row>
    <row r="35" spans="6:6" ht="14.45" x14ac:dyDescent="0.3">
      <c r="F35" s="1">
        <f>+F32-Overall!F26</f>
        <v>9.9999999999340616E-3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23" sqref="A23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240</v>
      </c>
    </row>
    <row r="3" spans="1:1" x14ac:dyDescent="0.25">
      <c r="A3" t="s">
        <v>225</v>
      </c>
    </row>
    <row r="4" spans="1:1" x14ac:dyDescent="0.25">
      <c r="A4" t="s">
        <v>226</v>
      </c>
    </row>
    <row r="6" spans="1:1" x14ac:dyDescent="0.25">
      <c r="A6" t="s">
        <v>227</v>
      </c>
    </row>
    <row r="8" spans="1:1" x14ac:dyDescent="0.25">
      <c r="A8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2" spans="1:1" x14ac:dyDescent="0.25">
      <c r="A2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Overall</vt:lpstr>
      <vt:lpstr>TC-5</vt:lpstr>
      <vt:lpstr>TC-5.5</vt:lpstr>
      <vt:lpstr>TC-6</vt:lpstr>
      <vt:lpstr>TC-7</vt:lpstr>
      <vt:lpstr>TC-8</vt:lpstr>
      <vt:lpstr>TC-9</vt:lpstr>
      <vt:lpstr>TC-10</vt:lpstr>
      <vt:lpstr>TC-11</vt:lpstr>
      <vt:lpstr>TC-12</vt:lpstr>
      <vt:lpstr>TC-13</vt:lpstr>
      <vt:lpstr>readme</vt:lpstr>
    </vt:vector>
  </TitlesOfParts>
  <Company>Tetra 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Alaina Smith</dc:creator>
  <cp:lastModifiedBy>Vandermause, Renee</cp:lastModifiedBy>
  <dcterms:created xsi:type="dcterms:W3CDTF">2013-11-15T22:35:15Z</dcterms:created>
  <dcterms:modified xsi:type="dcterms:W3CDTF">2014-01-22T01:43:59Z</dcterms:modified>
</cp:coreProperties>
</file>