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5055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4" i="1" l="1"/>
  <c r="H15" i="1" s="1"/>
  <c r="H16" i="1" s="1"/>
  <c r="H17" i="1" s="1"/>
  <c r="H18" i="1" s="1"/>
  <c r="H19" i="1" s="1"/>
  <c r="H20" i="1" s="1"/>
  <c r="W13" i="1"/>
  <c r="H12" i="1"/>
  <c r="F47" i="1" s="1"/>
  <c r="W14" i="1" l="1"/>
  <c r="M40" i="1"/>
  <c r="M43" i="1"/>
  <c r="H21" i="1"/>
  <c r="H22" i="1" s="1"/>
  <c r="H23" i="1" s="1"/>
  <c r="H24" i="1" s="1"/>
  <c r="H25" i="1" s="1"/>
  <c r="H26" i="1" s="1"/>
  <c r="W47" i="1"/>
  <c r="F40" i="1" l="1"/>
  <c r="F42" i="1"/>
  <c r="F41" i="1"/>
  <c r="F43" i="1"/>
  <c r="W15" i="1"/>
  <c r="H27" i="1"/>
  <c r="M41" i="1"/>
  <c r="M42" i="1"/>
  <c r="F45" i="1" l="1"/>
  <c r="M45" i="1"/>
  <c r="W16" i="1"/>
  <c r="H28" i="1"/>
  <c r="W17" i="1" l="1"/>
  <c r="W18" i="1" l="1"/>
  <c r="W19" i="1" l="1"/>
  <c r="W20" i="1" l="1"/>
  <c r="W21" i="1" l="1"/>
  <c r="W22" i="1" l="1"/>
  <c r="W23" i="1" l="1"/>
  <c r="W24" i="1" l="1"/>
  <c r="W40" i="1" s="1"/>
  <c r="T40" i="1"/>
  <c r="T41" i="1"/>
  <c r="W25" i="1" l="1"/>
  <c r="W41" i="1"/>
  <c r="W26" i="1" l="1"/>
  <c r="T43" i="1"/>
  <c r="T42" i="1"/>
  <c r="T45" i="1" s="1"/>
  <c r="W43" i="1" l="1"/>
  <c r="W42" i="1"/>
  <c r="W45" i="1" s="1"/>
  <c r="W28" i="1"/>
  <c r="W27" i="1"/>
</calcChain>
</file>

<file path=xl/sharedStrings.xml><?xml version="1.0" encoding="utf-8"?>
<sst xmlns="http://schemas.openxmlformats.org/spreadsheetml/2006/main" count="77" uniqueCount="49">
  <si>
    <t>Pebble Count Data Sheet</t>
  </si>
  <si>
    <t>River / Tributary:</t>
  </si>
  <si>
    <t>Whiskers Creek Slough</t>
  </si>
  <si>
    <t>Crew:</t>
  </si>
  <si>
    <t>LZ, AK, RK</t>
  </si>
  <si>
    <t>Whiskers Slough</t>
  </si>
  <si>
    <t xml:space="preserve">  Crew:</t>
  </si>
  <si>
    <t xml:space="preserve">Site: </t>
  </si>
  <si>
    <t>Upper side slough</t>
  </si>
  <si>
    <t xml:space="preserve">PRM: </t>
  </si>
  <si>
    <t>105.5B</t>
  </si>
  <si>
    <t xml:space="preserve">  PRM: </t>
  </si>
  <si>
    <t>Date / Time:</t>
  </si>
  <si>
    <t>Length &amp; Interval:</t>
  </si>
  <si>
    <t>step in water</t>
  </si>
  <si>
    <t>Field Book #</t>
  </si>
  <si>
    <t>Comments:</t>
  </si>
  <si>
    <t>Waypoint(s):</t>
  </si>
  <si>
    <t>on camera</t>
  </si>
  <si>
    <t>Additional Comments</t>
  </si>
  <si>
    <t>Photo(s) #</t>
  </si>
  <si>
    <t>LZ personal camera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</si>
  <si>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</si>
  <si>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</si>
  <si>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</si>
  <si>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</si>
  <si>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</si>
  <si>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</si>
  <si>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</si>
  <si>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</si>
  <si>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</si>
  <si>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</si>
  <si>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</si>
  <si>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across slough, looking right</t>
  </si>
  <si>
    <t>view D/S</t>
  </si>
  <si>
    <t>view U/S</t>
  </si>
  <si>
    <t>LEFT  COUNT</t>
  </si>
  <si>
    <t>CENTER  COUNT</t>
  </si>
  <si>
    <t>RIGHT  COUNT</t>
  </si>
  <si>
    <t>QC1______________</t>
  </si>
  <si>
    <t>AK</t>
  </si>
  <si>
    <t>Photo Backup_____________</t>
  </si>
  <si>
    <t>QC1______AK________</t>
  </si>
  <si>
    <t>Page __2___ of __2____</t>
  </si>
  <si>
    <t>Average</t>
  </si>
  <si>
    <t>D%</t>
  </si>
  <si>
    <t>Gr</t>
  </si>
  <si>
    <t>%Sand</t>
  </si>
  <si>
    <t>Page _1____ of ___2___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</si>
</sst>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105.5B-FA104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5.882352941176471</c:v>
                </c:pt>
                <c:pt idx="10">
                  <c:v>21.568627450980394</c:v>
                </c:pt>
                <c:pt idx="11">
                  <c:v>50</c:v>
                </c:pt>
                <c:pt idx="12">
                  <c:v>80.392156862745097</c:v>
                </c:pt>
                <c:pt idx="13">
                  <c:v>96.078431372549019</c:v>
                </c:pt>
                <c:pt idx="14">
                  <c:v>99.019607843137251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5.882352941176471</c:v>
                </c:pt>
                <c:pt idx="10">
                  <c:v>21.568627450980394</c:v>
                </c:pt>
                <c:pt idx="11">
                  <c:v>50</c:v>
                </c:pt>
                <c:pt idx="12">
                  <c:v>80.392156862745097</c:v>
                </c:pt>
                <c:pt idx="13">
                  <c:v>96.078431372549019</c:v>
                </c:pt>
                <c:pt idx="14">
                  <c:v>99.019607843137251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42496"/>
        <c:axId val="87879680"/>
      </c:scatterChart>
      <c:valAx>
        <c:axId val="86042496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7879680"/>
        <c:crosses val="autoZero"/>
        <c:crossBetween val="midCat"/>
        <c:majorUnit val="10"/>
        <c:minorUnit val="10"/>
      </c:valAx>
      <c:valAx>
        <c:axId val="8787968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6042496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780109" cy="377426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78010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171450</xdr:colOff>
      <xdr:row>1</xdr:row>
      <xdr:rowOff>38674</xdr:rowOff>
    </xdr:from>
    <xdr:ext cx="1499111" cy="551876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21350" y="219649"/>
          <a:ext cx="14991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abSelected="1" workbookViewId="0">
      <selection activeCell="L46" sqref="L46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X2" s="78" t="s">
        <v>0</v>
      </c>
      <c r="Y2" s="78"/>
      <c r="Z2" s="78"/>
      <c r="AA2" s="78"/>
      <c r="AB2" s="78"/>
      <c r="AC2" s="78"/>
      <c r="AD2" s="78"/>
      <c r="AE2" s="78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5</v>
      </c>
      <c r="Z4" s="6"/>
      <c r="AA4" s="1" t="s">
        <v>6</v>
      </c>
      <c r="AB4" s="6" t="s">
        <v>4</v>
      </c>
      <c r="AC4" s="6"/>
      <c r="AD4" s="6"/>
    </row>
    <row r="5" spans="2:33" x14ac:dyDescent="0.2">
      <c r="B5" s="9" t="s">
        <v>7</v>
      </c>
      <c r="C5" s="9"/>
      <c r="D5" s="9" t="s">
        <v>8</v>
      </c>
      <c r="E5" s="9"/>
      <c r="F5" s="9"/>
      <c r="G5" s="9"/>
      <c r="J5" s="1"/>
      <c r="K5" s="9" t="s">
        <v>9</v>
      </c>
      <c r="L5" s="9" t="s">
        <v>10</v>
      </c>
      <c r="M5" s="9"/>
      <c r="N5" s="9"/>
      <c r="O5" s="9"/>
      <c r="P5" s="9"/>
      <c r="Q5" s="9"/>
      <c r="R5" s="9"/>
      <c r="S5" s="9"/>
      <c r="T5" s="9"/>
      <c r="X5" s="8" t="s">
        <v>7</v>
      </c>
      <c r="Y5" s="9" t="s">
        <v>8</v>
      </c>
      <c r="Z5" s="9"/>
      <c r="AA5" s="1" t="s">
        <v>11</v>
      </c>
      <c r="AB5" s="9">
        <v>105.5</v>
      </c>
      <c r="AC5" s="9"/>
      <c r="AD5" s="9"/>
    </row>
    <row r="6" spans="2:33" x14ac:dyDescent="0.2">
      <c r="B6" s="9" t="s">
        <v>12</v>
      </c>
      <c r="C6" s="9"/>
      <c r="D6" s="10">
        <v>41520</v>
      </c>
      <c r="E6" s="11">
        <v>0.54861111111111105</v>
      </c>
      <c r="F6" s="9"/>
      <c r="G6" s="9"/>
      <c r="J6" s="1"/>
      <c r="K6" s="9" t="s">
        <v>13</v>
      </c>
      <c r="L6" s="9"/>
      <c r="M6" s="9" t="s">
        <v>14</v>
      </c>
      <c r="N6" s="9"/>
      <c r="O6" s="9"/>
      <c r="P6" s="9"/>
      <c r="Q6" s="9"/>
      <c r="R6" s="9"/>
      <c r="S6" s="9"/>
      <c r="T6" s="9"/>
      <c r="U6" s="9"/>
      <c r="V6" s="9"/>
      <c r="X6" s="8" t="s">
        <v>12</v>
      </c>
      <c r="Y6" s="10">
        <v>41520</v>
      </c>
      <c r="Z6" s="9"/>
      <c r="AA6" s="8" t="s">
        <v>15</v>
      </c>
      <c r="AB6" s="9"/>
      <c r="AC6" s="9"/>
      <c r="AD6" s="12"/>
    </row>
    <row r="7" spans="2:33" x14ac:dyDescent="0.2">
      <c r="B7" s="9" t="s">
        <v>15</v>
      </c>
      <c r="C7" s="9"/>
      <c r="D7" s="9"/>
      <c r="E7" s="9"/>
      <c r="F7" s="9"/>
      <c r="G7" s="9"/>
      <c r="J7" s="13"/>
      <c r="K7" s="14" t="s">
        <v>16</v>
      </c>
      <c r="L7" s="14"/>
      <c r="M7" s="15"/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17</v>
      </c>
      <c r="AB7" s="9" t="s">
        <v>18</v>
      </c>
      <c r="AC7" s="9"/>
      <c r="AD7" s="17"/>
    </row>
    <row r="8" spans="2:33" x14ac:dyDescent="0.2">
      <c r="B8" s="9" t="s">
        <v>17</v>
      </c>
      <c r="C8" s="9"/>
      <c r="D8" s="9" t="s">
        <v>18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19</v>
      </c>
      <c r="Y8" s="8"/>
      <c r="Z8" s="8"/>
      <c r="AA8" s="18"/>
      <c r="AB8" s="17"/>
      <c r="AC8" s="17"/>
      <c r="AD8" s="17"/>
    </row>
    <row r="9" spans="2:33" x14ac:dyDescent="0.2">
      <c r="B9" s="9" t="s">
        <v>20</v>
      </c>
      <c r="C9" s="9"/>
      <c r="D9" s="9" t="s">
        <v>21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79"/>
      <c r="D10" s="79"/>
      <c r="E10" s="79"/>
      <c r="F10" s="79"/>
      <c r="G10" s="79"/>
      <c r="H10" s="79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22</v>
      </c>
      <c r="C11" s="80" t="s">
        <v>23</v>
      </c>
      <c r="D11" s="80"/>
      <c r="E11" s="80"/>
      <c r="F11" s="80"/>
      <c r="G11" s="24" t="s">
        <v>24</v>
      </c>
      <c r="H11" s="24" t="s">
        <v>25</v>
      </c>
      <c r="I11" s="23" t="s">
        <v>22</v>
      </c>
      <c r="J11" s="80" t="s">
        <v>26</v>
      </c>
      <c r="K11" s="80"/>
      <c r="L11" s="80"/>
      <c r="M11" s="80"/>
      <c r="N11" s="24" t="s">
        <v>24</v>
      </c>
      <c r="O11" s="24" t="s">
        <v>25</v>
      </c>
      <c r="P11" s="23" t="s">
        <v>22</v>
      </c>
      <c r="Q11" s="80" t="s">
        <v>27</v>
      </c>
      <c r="R11" s="80"/>
      <c r="S11" s="80"/>
      <c r="T11" s="80"/>
      <c r="U11" s="24" t="s">
        <v>24</v>
      </c>
      <c r="V11" s="24" t="s">
        <v>25</v>
      </c>
      <c r="W11" s="25" t="s">
        <v>28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29</v>
      </c>
      <c r="C12" s="81"/>
      <c r="D12" s="82"/>
      <c r="E12" s="82"/>
      <c r="F12" s="83"/>
      <c r="G12" s="26">
        <v>14</v>
      </c>
      <c r="H12" s="65">
        <f>G12</f>
        <v>14</v>
      </c>
      <c r="I12" s="66" t="s">
        <v>29</v>
      </c>
      <c r="J12" s="81"/>
      <c r="K12" s="82"/>
      <c r="L12" s="82"/>
      <c r="M12" s="83"/>
      <c r="N12" s="27"/>
      <c r="O12" s="65"/>
      <c r="P12" s="66" t="s">
        <v>29</v>
      </c>
      <c r="Q12" s="81"/>
      <c r="R12" s="82"/>
      <c r="S12" s="82"/>
      <c r="T12" s="83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84"/>
      <c r="D13" s="85"/>
      <c r="E13" s="85"/>
      <c r="F13" s="86"/>
      <c r="G13" s="31"/>
      <c r="H13" s="68">
        <v>0</v>
      </c>
      <c r="I13" s="67">
        <v>2</v>
      </c>
      <c r="J13" s="84"/>
      <c r="K13" s="85"/>
      <c r="L13" s="85"/>
      <c r="M13" s="86"/>
      <c r="N13" s="32"/>
      <c r="O13" s="68"/>
      <c r="P13" s="67">
        <v>2</v>
      </c>
      <c r="Q13" s="84"/>
      <c r="R13" s="85"/>
      <c r="S13" s="85"/>
      <c r="T13" s="86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84"/>
      <c r="D14" s="85"/>
      <c r="E14" s="85"/>
      <c r="F14" s="86"/>
      <c r="G14" s="31"/>
      <c r="H14" s="68">
        <f>100*G13/SUM(G$13:G$28)</f>
        <v>0</v>
      </c>
      <c r="I14" s="69">
        <v>2.8</v>
      </c>
      <c r="J14" s="84"/>
      <c r="K14" s="85"/>
      <c r="L14" s="85"/>
      <c r="M14" s="86"/>
      <c r="N14" s="32"/>
      <c r="O14" s="68"/>
      <c r="P14" s="69">
        <v>2.8</v>
      </c>
      <c r="Q14" s="84"/>
      <c r="R14" s="85"/>
      <c r="S14" s="85"/>
      <c r="T14" s="86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84"/>
      <c r="D15" s="85"/>
      <c r="E15" s="85"/>
      <c r="F15" s="86"/>
      <c r="G15" s="31"/>
      <c r="H15" s="68">
        <f>100*G14/SUM(G$13:G$28)+H14</f>
        <v>0</v>
      </c>
      <c r="I15" s="67">
        <v>4</v>
      </c>
      <c r="J15" s="84"/>
      <c r="K15" s="85"/>
      <c r="L15" s="85"/>
      <c r="M15" s="86"/>
      <c r="N15" s="32"/>
      <c r="O15" s="68"/>
      <c r="P15" s="67">
        <v>4</v>
      </c>
      <c r="Q15" s="84"/>
      <c r="R15" s="85"/>
      <c r="S15" s="85"/>
      <c r="T15" s="86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84"/>
      <c r="D16" s="85"/>
      <c r="E16" s="85"/>
      <c r="F16" s="86"/>
      <c r="G16" s="31"/>
      <c r="H16" s="68">
        <f t="shared" ref="H16:H28" si="1">100*G15/SUM(G$13:G$28)+H15</f>
        <v>0</v>
      </c>
      <c r="I16" s="67">
        <v>5.6</v>
      </c>
      <c r="J16" s="84"/>
      <c r="K16" s="85"/>
      <c r="L16" s="85"/>
      <c r="M16" s="86"/>
      <c r="N16" s="32"/>
      <c r="O16" s="68"/>
      <c r="P16" s="67">
        <v>5.6</v>
      </c>
      <c r="Q16" s="84"/>
      <c r="R16" s="85"/>
      <c r="S16" s="85"/>
      <c r="T16" s="86"/>
      <c r="U16" s="33"/>
      <c r="V16" s="68"/>
      <c r="W16" s="34">
        <f t="shared" si="0"/>
        <v>0</v>
      </c>
      <c r="X16" s="35" t="s">
        <v>30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84"/>
      <c r="D17" s="85"/>
      <c r="E17" s="85"/>
      <c r="F17" s="86"/>
      <c r="G17" s="31"/>
      <c r="H17" s="68">
        <f t="shared" si="1"/>
        <v>0</v>
      </c>
      <c r="I17" s="67">
        <v>8</v>
      </c>
      <c r="J17" s="84"/>
      <c r="K17" s="85"/>
      <c r="L17" s="85"/>
      <c r="M17" s="86"/>
      <c r="N17" s="32"/>
      <c r="O17" s="68"/>
      <c r="P17" s="67">
        <v>8</v>
      </c>
      <c r="Q17" s="84"/>
      <c r="R17" s="85"/>
      <c r="S17" s="85"/>
      <c r="T17" s="86"/>
      <c r="U17" s="33"/>
      <c r="V17" s="68"/>
      <c r="W17" s="34">
        <f t="shared" si="0"/>
        <v>0</v>
      </c>
      <c r="X17" s="38" t="s">
        <v>31</v>
      </c>
      <c r="Y17" s="90" t="s">
        <v>32</v>
      </c>
      <c r="Z17" s="90"/>
      <c r="AA17" s="90"/>
      <c r="AB17" s="90"/>
      <c r="AC17" s="90"/>
      <c r="AD17" s="90"/>
      <c r="AE17" s="90"/>
      <c r="AF17" s="90"/>
      <c r="AG17" s="8"/>
    </row>
    <row r="18" spans="2:33" s="30" customFormat="1" x14ac:dyDescent="0.2">
      <c r="B18" s="67">
        <v>11</v>
      </c>
      <c r="C18" s="84"/>
      <c r="D18" s="85"/>
      <c r="E18" s="85"/>
      <c r="F18" s="86"/>
      <c r="G18" s="31"/>
      <c r="H18" s="68">
        <f t="shared" si="1"/>
        <v>0</v>
      </c>
      <c r="I18" s="67">
        <v>11</v>
      </c>
      <c r="J18" s="84"/>
      <c r="K18" s="85"/>
      <c r="L18" s="85"/>
      <c r="M18" s="86"/>
      <c r="N18" s="32"/>
      <c r="O18" s="68"/>
      <c r="P18" s="67">
        <v>11</v>
      </c>
      <c r="Q18" s="84"/>
      <c r="R18" s="85"/>
      <c r="S18" s="85"/>
      <c r="T18" s="86"/>
      <c r="U18" s="33"/>
      <c r="V18" s="68"/>
      <c r="W18" s="34">
        <f>AVERAGE(V18,O18,H18)</f>
        <v>0</v>
      </c>
      <c r="X18" s="39">
        <v>35</v>
      </c>
      <c r="Y18" s="87" t="s">
        <v>33</v>
      </c>
      <c r="Z18" s="88"/>
      <c r="AA18" s="88"/>
      <c r="AB18" s="88"/>
      <c r="AC18" s="88"/>
      <c r="AD18" s="88"/>
      <c r="AE18" s="88"/>
      <c r="AF18" s="89"/>
    </row>
    <row r="19" spans="2:33" s="30" customFormat="1" x14ac:dyDescent="0.2">
      <c r="B19" s="67">
        <v>16</v>
      </c>
      <c r="C19" s="84"/>
      <c r="D19" s="85"/>
      <c r="E19" s="85"/>
      <c r="F19" s="86"/>
      <c r="G19" s="31"/>
      <c r="H19" s="68">
        <f t="shared" si="1"/>
        <v>0</v>
      </c>
      <c r="I19" s="67">
        <v>16</v>
      </c>
      <c r="J19" s="84"/>
      <c r="K19" s="85"/>
      <c r="L19" s="85"/>
      <c r="M19" s="86"/>
      <c r="N19" s="32"/>
      <c r="O19" s="68"/>
      <c r="P19" s="67">
        <v>16</v>
      </c>
      <c r="Q19" s="84"/>
      <c r="R19" s="85"/>
      <c r="S19" s="85"/>
      <c r="T19" s="86"/>
      <c r="U19" s="33"/>
      <c r="V19" s="68"/>
      <c r="W19" s="34">
        <f t="shared" si="0"/>
        <v>0</v>
      </c>
      <c r="X19" s="39">
        <v>36</v>
      </c>
      <c r="Y19" s="87" t="s">
        <v>34</v>
      </c>
      <c r="Z19" s="88"/>
      <c r="AA19" s="88"/>
      <c r="AB19" s="88"/>
      <c r="AC19" s="88"/>
      <c r="AD19" s="88"/>
      <c r="AE19" s="88"/>
      <c r="AF19" s="89"/>
    </row>
    <row r="20" spans="2:33" s="30" customFormat="1" x14ac:dyDescent="0.2">
      <c r="B20" s="67">
        <v>22.5</v>
      </c>
      <c r="C20" s="84"/>
      <c r="D20" s="85"/>
      <c r="E20" s="85"/>
      <c r="F20" s="86"/>
      <c r="G20" s="31"/>
      <c r="H20" s="68">
        <f t="shared" si="1"/>
        <v>0</v>
      </c>
      <c r="I20" s="67">
        <v>22.5</v>
      </c>
      <c r="J20" s="84"/>
      <c r="K20" s="85"/>
      <c r="L20" s="85"/>
      <c r="M20" s="86"/>
      <c r="N20" s="32"/>
      <c r="O20" s="68"/>
      <c r="P20" s="67">
        <v>22.5</v>
      </c>
      <c r="Q20" s="84"/>
      <c r="R20" s="85"/>
      <c r="S20" s="85"/>
      <c r="T20" s="86"/>
      <c r="U20" s="33"/>
      <c r="V20" s="68"/>
      <c r="W20" s="34">
        <f t="shared" si="0"/>
        <v>0</v>
      </c>
      <c r="X20" s="29">
        <v>37</v>
      </c>
      <c r="Y20" s="87" t="s">
        <v>35</v>
      </c>
      <c r="Z20" s="88"/>
      <c r="AA20" s="88"/>
      <c r="AB20" s="88"/>
      <c r="AC20" s="88"/>
      <c r="AD20" s="88"/>
      <c r="AE20" s="88"/>
      <c r="AF20" s="89"/>
    </row>
    <row r="21" spans="2:33" s="30" customFormat="1" x14ac:dyDescent="0.2">
      <c r="B21" s="67">
        <v>32</v>
      </c>
      <c r="C21" s="84"/>
      <c r="D21" s="85"/>
      <c r="E21" s="85"/>
      <c r="F21" s="86"/>
      <c r="G21" s="31">
        <v>6</v>
      </c>
      <c r="H21" s="68">
        <f t="shared" si="1"/>
        <v>0</v>
      </c>
      <c r="I21" s="67">
        <v>32</v>
      </c>
      <c r="J21" s="84"/>
      <c r="K21" s="85"/>
      <c r="L21" s="85"/>
      <c r="M21" s="86"/>
      <c r="N21" s="32"/>
      <c r="O21" s="68"/>
      <c r="P21" s="67">
        <v>32</v>
      </c>
      <c r="Q21" s="84"/>
      <c r="R21" s="85"/>
      <c r="S21" s="85"/>
      <c r="T21" s="86"/>
      <c r="U21" s="33"/>
      <c r="V21" s="68"/>
      <c r="W21" s="34">
        <f t="shared" si="0"/>
        <v>0</v>
      </c>
      <c r="X21" s="29"/>
      <c r="Y21" s="87"/>
      <c r="Z21" s="88"/>
      <c r="AA21" s="88"/>
      <c r="AB21" s="88"/>
      <c r="AC21" s="88"/>
      <c r="AD21" s="88"/>
      <c r="AE21" s="88"/>
      <c r="AF21" s="89"/>
    </row>
    <row r="22" spans="2:33" s="30" customFormat="1" x14ac:dyDescent="0.2">
      <c r="B22" s="67">
        <v>45</v>
      </c>
      <c r="C22" s="84"/>
      <c r="D22" s="85"/>
      <c r="E22" s="85"/>
      <c r="F22" s="86"/>
      <c r="G22" s="31">
        <v>16</v>
      </c>
      <c r="H22" s="68">
        <f t="shared" si="1"/>
        <v>5.882352941176471</v>
      </c>
      <c r="I22" s="67">
        <v>45</v>
      </c>
      <c r="J22" s="84"/>
      <c r="K22" s="85"/>
      <c r="L22" s="85"/>
      <c r="M22" s="86"/>
      <c r="N22" s="40"/>
      <c r="O22" s="68"/>
      <c r="P22" s="67">
        <v>45</v>
      </c>
      <c r="Q22" s="84"/>
      <c r="R22" s="85"/>
      <c r="S22" s="85"/>
      <c r="T22" s="86"/>
      <c r="U22" s="33"/>
      <c r="V22" s="68"/>
      <c r="W22" s="34">
        <f t="shared" si="0"/>
        <v>5.882352941176471</v>
      </c>
      <c r="X22" s="29"/>
      <c r="Y22" s="87"/>
      <c r="Z22" s="88"/>
      <c r="AA22" s="88"/>
      <c r="AB22" s="88"/>
      <c r="AC22" s="88"/>
      <c r="AD22" s="88"/>
      <c r="AE22" s="88"/>
      <c r="AF22" s="89"/>
    </row>
    <row r="23" spans="2:33" s="30" customFormat="1" x14ac:dyDescent="0.2">
      <c r="B23" s="70">
        <v>64</v>
      </c>
      <c r="C23" s="84"/>
      <c r="D23" s="85"/>
      <c r="E23" s="85"/>
      <c r="F23" s="86"/>
      <c r="G23" s="31">
        <v>29</v>
      </c>
      <c r="H23" s="68">
        <f t="shared" si="1"/>
        <v>21.568627450980394</v>
      </c>
      <c r="I23" s="70">
        <v>64</v>
      </c>
      <c r="J23" s="84"/>
      <c r="K23" s="85"/>
      <c r="L23" s="85"/>
      <c r="M23" s="86"/>
      <c r="N23" s="41"/>
      <c r="O23" s="68"/>
      <c r="P23" s="70">
        <v>64</v>
      </c>
      <c r="Q23" s="84"/>
      <c r="R23" s="85"/>
      <c r="S23" s="85"/>
      <c r="T23" s="86"/>
      <c r="U23" s="42"/>
      <c r="V23" s="68"/>
      <c r="W23" s="34">
        <f t="shared" si="0"/>
        <v>21.568627450980394</v>
      </c>
      <c r="X23" s="29"/>
      <c r="Y23" s="87"/>
      <c r="Z23" s="88"/>
      <c r="AA23" s="88"/>
      <c r="AB23" s="88"/>
      <c r="AC23" s="88"/>
      <c r="AD23" s="88"/>
      <c r="AE23" s="88"/>
      <c r="AF23" s="89"/>
    </row>
    <row r="24" spans="2:33" s="30" customFormat="1" x14ac:dyDescent="0.2">
      <c r="B24" s="67">
        <v>90</v>
      </c>
      <c r="C24" s="84"/>
      <c r="D24" s="85"/>
      <c r="E24" s="85"/>
      <c r="F24" s="86"/>
      <c r="G24" s="31">
        <v>31</v>
      </c>
      <c r="H24" s="68">
        <f t="shared" si="1"/>
        <v>50</v>
      </c>
      <c r="I24" s="67">
        <v>90</v>
      </c>
      <c r="J24" s="84"/>
      <c r="K24" s="85"/>
      <c r="L24" s="85"/>
      <c r="M24" s="86"/>
      <c r="N24" s="43"/>
      <c r="O24" s="68"/>
      <c r="P24" s="67">
        <v>90</v>
      </c>
      <c r="Q24" s="84"/>
      <c r="R24" s="85"/>
      <c r="S24" s="85"/>
      <c r="T24" s="86"/>
      <c r="U24" s="42"/>
      <c r="V24" s="68"/>
      <c r="W24" s="34">
        <f t="shared" si="0"/>
        <v>50</v>
      </c>
      <c r="X24" s="29"/>
      <c r="Y24" s="87"/>
      <c r="Z24" s="88"/>
      <c r="AA24" s="88"/>
      <c r="AB24" s="88"/>
      <c r="AC24" s="88"/>
      <c r="AD24" s="88"/>
      <c r="AE24" s="88"/>
      <c r="AF24" s="89"/>
    </row>
    <row r="25" spans="2:33" s="30" customFormat="1" x14ac:dyDescent="0.2">
      <c r="B25" s="69">
        <v>128</v>
      </c>
      <c r="C25" s="84"/>
      <c r="D25" s="85"/>
      <c r="E25" s="85"/>
      <c r="F25" s="86"/>
      <c r="G25" s="31">
        <v>16</v>
      </c>
      <c r="H25" s="68">
        <f t="shared" si="1"/>
        <v>80.392156862745097</v>
      </c>
      <c r="I25" s="69">
        <v>128</v>
      </c>
      <c r="J25" s="84"/>
      <c r="K25" s="85"/>
      <c r="L25" s="85"/>
      <c r="M25" s="86"/>
      <c r="N25" s="43"/>
      <c r="O25" s="68"/>
      <c r="P25" s="69">
        <v>128</v>
      </c>
      <c r="Q25" s="84"/>
      <c r="R25" s="85"/>
      <c r="S25" s="85"/>
      <c r="T25" s="86"/>
      <c r="U25" s="42"/>
      <c r="V25" s="68"/>
      <c r="W25" s="34">
        <f t="shared" si="0"/>
        <v>80.392156862745097</v>
      </c>
      <c r="X25" s="29"/>
      <c r="Y25" s="87"/>
      <c r="Z25" s="88"/>
      <c r="AA25" s="88"/>
      <c r="AB25" s="88"/>
      <c r="AC25" s="88"/>
      <c r="AD25" s="88"/>
      <c r="AE25" s="88"/>
      <c r="AF25" s="89"/>
    </row>
    <row r="26" spans="2:33" s="30" customFormat="1" x14ac:dyDescent="0.2">
      <c r="B26" s="69">
        <v>180</v>
      </c>
      <c r="C26" s="84"/>
      <c r="D26" s="85"/>
      <c r="E26" s="85"/>
      <c r="F26" s="86"/>
      <c r="G26" s="31">
        <v>3</v>
      </c>
      <c r="H26" s="68">
        <f t="shared" si="1"/>
        <v>96.078431372549019</v>
      </c>
      <c r="I26" s="69">
        <v>180</v>
      </c>
      <c r="J26" s="84"/>
      <c r="K26" s="85"/>
      <c r="L26" s="85"/>
      <c r="M26" s="86"/>
      <c r="N26" s="32"/>
      <c r="O26" s="68"/>
      <c r="P26" s="69">
        <v>180</v>
      </c>
      <c r="Q26" s="84"/>
      <c r="R26" s="85"/>
      <c r="S26" s="85"/>
      <c r="T26" s="86"/>
      <c r="U26" s="42"/>
      <c r="V26" s="68"/>
      <c r="W26" s="34">
        <f>AVERAGE(H26,V26,O26)</f>
        <v>96.078431372549019</v>
      </c>
      <c r="X26" s="29"/>
      <c r="Y26" s="87"/>
      <c r="Z26" s="88"/>
      <c r="AA26" s="88"/>
      <c r="AB26" s="88"/>
      <c r="AC26" s="88"/>
      <c r="AD26" s="88"/>
      <c r="AE26" s="88"/>
      <c r="AF26" s="89"/>
    </row>
    <row r="27" spans="2:33" s="30" customFormat="1" x14ac:dyDescent="0.2">
      <c r="B27" s="69">
        <v>256</v>
      </c>
      <c r="C27" s="84"/>
      <c r="D27" s="85"/>
      <c r="E27" s="85"/>
      <c r="F27" s="86"/>
      <c r="G27" s="31">
        <v>1</v>
      </c>
      <c r="H27" s="68">
        <f t="shared" si="1"/>
        <v>99.019607843137251</v>
      </c>
      <c r="I27" s="69">
        <v>256</v>
      </c>
      <c r="J27" s="84"/>
      <c r="K27" s="85"/>
      <c r="L27" s="85"/>
      <c r="M27" s="86"/>
      <c r="N27" s="32"/>
      <c r="O27" s="68"/>
      <c r="P27" s="69">
        <v>256</v>
      </c>
      <c r="Q27" s="84"/>
      <c r="R27" s="85"/>
      <c r="S27" s="85"/>
      <c r="T27" s="86"/>
      <c r="U27" s="42"/>
      <c r="V27" s="68"/>
      <c r="W27" s="34">
        <f>AVERAGE(H27,V27,O27)</f>
        <v>99.019607843137251</v>
      </c>
      <c r="X27" s="29"/>
      <c r="Y27" s="87"/>
      <c r="Z27" s="88"/>
      <c r="AA27" s="88"/>
      <c r="AB27" s="88"/>
      <c r="AC27" s="88"/>
      <c r="AD27" s="88"/>
      <c r="AE27" s="88"/>
      <c r="AF27" s="89"/>
    </row>
    <row r="28" spans="2:33" s="30" customFormat="1" ht="18" thickBot="1" x14ac:dyDescent="0.3">
      <c r="B28" s="71">
        <v>360</v>
      </c>
      <c r="C28" s="92"/>
      <c r="D28" s="93"/>
      <c r="E28" s="93"/>
      <c r="F28" s="94"/>
      <c r="G28" s="44"/>
      <c r="H28" s="68">
        <f t="shared" si="1"/>
        <v>100</v>
      </c>
      <c r="I28" s="71">
        <v>360</v>
      </c>
      <c r="J28" s="92"/>
      <c r="K28" s="93"/>
      <c r="L28" s="93"/>
      <c r="M28" s="94"/>
      <c r="N28" s="45"/>
      <c r="O28" s="68"/>
      <c r="P28" s="71">
        <v>360</v>
      </c>
      <c r="Q28" s="92"/>
      <c r="R28" s="93"/>
      <c r="S28" s="93"/>
      <c r="T28" s="94"/>
      <c r="U28" s="46"/>
      <c r="V28" s="68"/>
      <c r="W28" s="47">
        <f>AVERAGE(V28,O28,H28)</f>
        <v>100</v>
      </c>
      <c r="X28" s="29"/>
      <c r="Y28" s="87"/>
      <c r="Z28" s="88"/>
      <c r="AA28" s="88"/>
      <c r="AB28" s="88"/>
      <c r="AC28" s="88"/>
      <c r="AD28" s="88"/>
      <c r="AE28" s="88"/>
      <c r="AF28" s="89"/>
      <c r="AG28" s="48"/>
    </row>
    <row r="29" spans="2:33" s="30" customFormat="1" x14ac:dyDescent="0.2">
      <c r="H29" s="49"/>
      <c r="X29" s="29"/>
      <c r="Y29" s="87"/>
      <c r="Z29" s="88"/>
      <c r="AA29" s="88"/>
      <c r="AB29" s="88"/>
      <c r="AC29" s="88"/>
      <c r="AD29" s="88"/>
      <c r="AE29" s="88"/>
      <c r="AF29" s="89"/>
    </row>
    <row r="30" spans="2:33" s="30" customFormat="1" ht="15" thickBot="1" x14ac:dyDescent="0.25">
      <c r="C30" s="91" t="s">
        <v>36</v>
      </c>
      <c r="D30" s="91"/>
      <c r="E30" s="91"/>
      <c r="F30" s="91"/>
      <c r="G30" s="91"/>
      <c r="H30" s="91"/>
      <c r="I30" s="50"/>
      <c r="J30" s="91" t="s">
        <v>37</v>
      </c>
      <c r="K30" s="91"/>
      <c r="L30" s="91"/>
      <c r="M30" s="91"/>
      <c r="N30" s="91"/>
      <c r="O30" s="91"/>
      <c r="P30" s="50"/>
      <c r="Q30" s="91" t="s">
        <v>38</v>
      </c>
      <c r="R30" s="91"/>
      <c r="S30" s="91"/>
      <c r="T30" s="91"/>
      <c r="U30" s="91"/>
      <c r="V30" s="91"/>
      <c r="X30" s="29"/>
      <c r="Y30" s="87"/>
      <c r="Z30" s="88"/>
      <c r="AA30" s="88"/>
      <c r="AB30" s="88"/>
      <c r="AC30" s="88"/>
      <c r="AD30" s="88"/>
      <c r="AE30" s="88"/>
      <c r="AF30" s="89"/>
    </row>
    <row r="31" spans="2:33" s="30" customFormat="1" x14ac:dyDescent="0.2">
      <c r="C31" s="51"/>
      <c r="D31" s="52"/>
      <c r="E31" s="52"/>
      <c r="F31" s="52"/>
      <c r="G31" s="95"/>
      <c r="H31" s="96"/>
      <c r="I31" s="36"/>
      <c r="J31" s="51"/>
      <c r="K31" s="52"/>
      <c r="L31" s="52"/>
      <c r="M31" s="52"/>
      <c r="N31" s="95"/>
      <c r="O31" s="96"/>
      <c r="Q31" s="51"/>
      <c r="R31" s="52"/>
      <c r="S31" s="52"/>
      <c r="T31" s="52"/>
      <c r="U31" s="95"/>
      <c r="V31" s="96"/>
    </row>
    <row r="32" spans="2:33" s="30" customFormat="1" x14ac:dyDescent="0.2">
      <c r="C32" s="53"/>
      <c r="D32" s="54"/>
      <c r="E32" s="54"/>
      <c r="F32" s="54"/>
      <c r="G32" s="97"/>
      <c r="H32" s="98"/>
      <c r="I32" s="36"/>
      <c r="J32" s="53"/>
      <c r="K32" s="54"/>
      <c r="L32" s="54"/>
      <c r="M32" s="54"/>
      <c r="N32" s="97"/>
      <c r="O32" s="98"/>
      <c r="Q32" s="53"/>
      <c r="R32" s="54"/>
      <c r="S32" s="54"/>
      <c r="T32" s="54"/>
      <c r="U32" s="97"/>
      <c r="V32" s="98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97"/>
      <c r="H33" s="98"/>
      <c r="I33" s="36"/>
      <c r="J33" s="53"/>
      <c r="K33" s="54"/>
      <c r="L33" s="54"/>
      <c r="M33" s="54"/>
      <c r="N33" s="97"/>
      <c r="O33" s="98"/>
      <c r="Q33" s="53"/>
      <c r="R33" s="54"/>
      <c r="S33" s="54"/>
      <c r="T33" s="54"/>
      <c r="U33" s="97"/>
      <c r="V33" s="98"/>
      <c r="Y33" s="56"/>
      <c r="Z33" s="99"/>
      <c r="AA33" s="99"/>
      <c r="AB33" s="99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100"/>
      <c r="H34" s="101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100"/>
      <c r="V34" s="101"/>
      <c r="Y34" s="56"/>
      <c r="Z34" s="99"/>
      <c r="AA34" s="99"/>
      <c r="AB34" s="99"/>
      <c r="AC34" s="50"/>
      <c r="AE34" s="17"/>
      <c r="AF34" s="57"/>
    </row>
    <row r="35" spans="2:32" s="30" customFormat="1" x14ac:dyDescent="0.2">
      <c r="B35" s="1" t="s">
        <v>39</v>
      </c>
      <c r="C35" s="30" t="s">
        <v>40</v>
      </c>
      <c r="G35" s="1"/>
      <c r="H35" s="49"/>
      <c r="K35" s="1" t="s">
        <v>41</v>
      </c>
      <c r="L35" s="1"/>
      <c r="M35" s="1">
        <v>42</v>
      </c>
      <c r="N35" s="1"/>
      <c r="R35" s="55"/>
      <c r="S35" s="55"/>
      <c r="T35" s="55"/>
      <c r="V35" s="55" t="s">
        <v>48</v>
      </c>
      <c r="X35" s="1" t="s">
        <v>42</v>
      </c>
      <c r="Y35" s="1"/>
      <c r="Z35" s="1"/>
      <c r="AA35" s="1" t="s">
        <v>41</v>
      </c>
      <c r="AB35" s="1">
        <v>43</v>
      </c>
      <c r="AD35" s="1"/>
      <c r="AE35" s="1"/>
      <c r="AF35" s="55" t="s">
        <v>43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44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45</v>
      </c>
      <c r="F39" s="74" t="s">
        <v>22</v>
      </c>
      <c r="G39" s="72"/>
      <c r="H39" s="72"/>
      <c r="I39" s="72"/>
      <c r="J39" s="72"/>
      <c r="K39" s="72"/>
      <c r="L39" s="74" t="s">
        <v>45</v>
      </c>
      <c r="M39" s="74" t="s">
        <v>22</v>
      </c>
      <c r="N39" s="72"/>
      <c r="O39" s="72"/>
      <c r="P39" s="72"/>
      <c r="Q39" s="72"/>
      <c r="R39" s="72"/>
      <c r="S39" s="74" t="s">
        <v>45</v>
      </c>
      <c r="T39" s="74" t="s">
        <v>22</v>
      </c>
      <c r="U39" s="72"/>
      <c r="V39" s="72"/>
      <c r="W39" s="74" t="s">
        <v>22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>
        <f ca="1">10^(FORECAST(E40,LOG(OFFSET(B$13:B$28,MATCH(E40,H$13:H$28,1)-1,0,2)),OFFSET(H$13:H$28,MATCH(E40,H$13:H$28,1)-1,0,2)))</f>
        <v>56.477638024752167</v>
      </c>
      <c r="G40" s="72"/>
      <c r="H40" s="72"/>
      <c r="I40" s="72"/>
      <c r="J40" s="72"/>
      <c r="K40" s="72"/>
      <c r="L40" s="74">
        <v>16</v>
      </c>
      <c r="M40" s="75" t="e">
        <f ca="1">10^(FORECAST(L40,LOG(OFFSET(I$13:I$28,MATCH(L40,O$13:O$28,1)-1,0,2)),OFFSET(O$13:O$28,MATCH(L40,O$13:O$28,1)-1,0,2)))</f>
        <v>#N/A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56.477638024752167</v>
      </c>
    </row>
    <row r="41" spans="2:32" s="30" customFormat="1" ht="15" x14ac:dyDescent="0.25">
      <c r="E41" s="74">
        <v>50</v>
      </c>
      <c r="F41" s="75">
        <f t="shared" ref="F41:F43" ca="1" si="2">10^(FORECAST(E41,LOG(OFFSET(B$13:B$28,MATCH(E41,H$13:H$28,1)-1,0,2)),OFFSET(H$13:H$28,MATCH(E41,H$13:H$28,1)-1,0,2)))</f>
        <v>90.000000000000071</v>
      </c>
      <c r="G41" s="72"/>
      <c r="H41" s="72"/>
      <c r="I41" s="72"/>
      <c r="J41" s="72"/>
      <c r="K41" s="72"/>
      <c r="L41" s="74">
        <v>50</v>
      </c>
      <c r="M41" s="75" t="e">
        <f t="shared" ref="M41:M43" ca="1" si="3">10^(FORECAST(L41,LOG(OFFSET(I$13:I$28,MATCH(L41,O$13:O$28,1)-1,0,2)),OFFSET(O$13:O$28,MATCH(L41,O$13:O$28,1)-1,0,2)))</f>
        <v>#N/A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90.000000000000071</v>
      </c>
    </row>
    <row r="42" spans="2:32" s="30" customFormat="1" ht="15" x14ac:dyDescent="0.25">
      <c r="E42" s="74">
        <v>84</v>
      </c>
      <c r="F42" s="75">
        <f t="shared" ca="1" si="2"/>
        <v>138.44088050275656</v>
      </c>
      <c r="G42" s="72"/>
      <c r="H42" s="72"/>
      <c r="I42" s="72"/>
      <c r="J42" s="72"/>
      <c r="K42" s="72"/>
      <c r="L42" s="74">
        <v>84</v>
      </c>
      <c r="M42" s="75" t="e">
        <f t="shared" ca="1" si="3"/>
        <v>#N/A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138.44088050275656</v>
      </c>
    </row>
    <row r="43" spans="2:32" s="30" customFormat="1" ht="15" x14ac:dyDescent="0.25">
      <c r="E43" s="74">
        <v>90</v>
      </c>
      <c r="F43" s="75">
        <f t="shared" ca="1" si="2"/>
        <v>157.72417796818479</v>
      </c>
      <c r="G43" s="72"/>
      <c r="H43" s="72"/>
      <c r="I43" s="72"/>
      <c r="J43" s="72"/>
      <c r="K43" s="72"/>
      <c r="L43" s="74">
        <v>90</v>
      </c>
      <c r="M43" s="75" t="e">
        <f t="shared" ca="1" si="3"/>
        <v>#N/A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157.72417796818479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46</v>
      </c>
      <c r="F45" s="75">
        <f ca="1">0.5*(F42/F41+F41/F40)</f>
        <v>1.5658915333186085</v>
      </c>
      <c r="G45" s="72"/>
      <c r="H45" s="72"/>
      <c r="I45" s="72"/>
      <c r="J45" s="72"/>
      <c r="K45" s="72"/>
      <c r="L45" s="74" t="s">
        <v>46</v>
      </c>
      <c r="M45" s="75" t="e">
        <f ca="1">0.5*(M42/M41+M41/M40)</f>
        <v>#N/A</v>
      </c>
      <c r="N45" s="72"/>
      <c r="O45" s="72"/>
      <c r="P45" s="72"/>
      <c r="Q45" s="72"/>
      <c r="R45" s="72"/>
      <c r="S45" s="74" t="s">
        <v>46</v>
      </c>
      <c r="T45" s="75" t="e">
        <f ca="1">0.5*(T42/T41+T41/T40)</f>
        <v>#N/A</v>
      </c>
      <c r="U45" s="72"/>
      <c r="V45" s="72"/>
      <c r="W45" s="75">
        <f ca="1">0.5*(W42/W41+W41/W40)</f>
        <v>1.5658915333186085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47</v>
      </c>
      <c r="F47" s="75">
        <f>H12</f>
        <v>14</v>
      </c>
      <c r="G47" s="72"/>
      <c r="H47" s="72"/>
      <c r="I47" s="72"/>
      <c r="J47" s="72"/>
      <c r="K47" s="72"/>
      <c r="L47" s="77" t="s">
        <v>47</v>
      </c>
      <c r="M47" s="75"/>
      <c r="N47" s="72"/>
      <c r="O47" s="72"/>
      <c r="P47" s="72"/>
      <c r="Q47" s="72"/>
      <c r="R47" s="72"/>
      <c r="S47" s="77" t="s">
        <v>47</v>
      </c>
      <c r="T47" s="75"/>
      <c r="U47" s="72"/>
      <c r="V47" s="72"/>
      <c r="W47" s="75">
        <f>AVERAGE(T47,M47,F47)</f>
        <v>14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G33:H33"/>
    <mergeCell ref="N33:O33"/>
    <mergeCell ref="U33:V33"/>
    <mergeCell ref="Z33:AB33"/>
    <mergeCell ref="G34:H34"/>
    <mergeCell ref="U34:V34"/>
    <mergeCell ref="Z34:AB34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C26:F26"/>
    <mergeCell ref="J26:M26"/>
    <mergeCell ref="Q26:T26"/>
    <mergeCell ref="Y26:AF26"/>
    <mergeCell ref="C27:F27"/>
    <mergeCell ref="J27:M27"/>
    <mergeCell ref="Q27:T27"/>
    <mergeCell ref="Y27:AF27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2013-10-08T21:05:24Z</dcterms:created>
  <dcterms:modified xsi:type="dcterms:W3CDTF">2014-01-16T20:27:42Z</dcterms:modified>
</cp:coreProperties>
</file>